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28" documentId="120_S{2AC9BD13-BADA-5192-A53E-5A8FF88502F6}" xr6:coauthVersionLast="47" xr6:coauthVersionMax="47" xr10:uidLastSave="{EC308581-8FF6-4596-A769-635E8DC2A65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<sst xmlns="http://schemas.openxmlformats.org/spreadsheetml/2006/main" count="180322" uniqueCount="39132">
  <si>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</si>
  <si>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</si>
  <si>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</si>
  <si>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</si>
  <si>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</si>
  <si>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</si>
  <si>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</si>
  <si>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</si>
  <si>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</si>
  <si>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</si>
  <si>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</si>
  <si>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</si>
  <si>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</si>
  <si>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</si>
  <si>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</si>
  <si>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</si>
  <si>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</si>
  <si>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</si>
  <si>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</si>
  <si>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</si>
  <si>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</si>
  <si>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</si>
  <si>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</si>
  <si>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</si>
  <si>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</si>
  <si>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</si>
  <si>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</si>
  <si>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</si>
  <si>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</si>
  <si>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</si>
  <si>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</si>
  <si>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</si>
  <si>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</si>
  <si>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</si>
  <si>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</si>
  <si>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</si>
  <si>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</si>
  <si>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</si>
  <si>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</si>
  <si>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</si>
  <si>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</si>
  <si>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</si>
  <si>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</si>
  <si>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</si>
  <si>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</si>
  <si>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</si>
  <si>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</si>
  <si>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</si>
  <si>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</si>
  <si>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</si>
  <si>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</si>
  <si>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</si>
  <si>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</si>
  <si>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</si>
  <si>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</si>
  <si>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</si>
  <si>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</si>
  <si>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</si>
  <si>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</si>
  <si>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</si>
  <si>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</si>
  <si>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</si>
  <si>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</si>
  <si>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</si>
  <si>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</si>
  <si>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</si>
  <si>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</si>
  <si>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</si>
  <si>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</si>
  <si>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</si>
  <si>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</si>
  <si>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</si>
  <si>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</si>
  <si>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</si>
  <si>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</si>
  <si>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</si>
  <si>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</si>
  <si>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</si>
  <si>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</si>
  <si>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</si>
  <si>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</si>
  <si>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</si>
  <si>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</si>
  <si>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</si>
  <si>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</si>
  <si>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</si>
  <si>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</si>
  <si>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</si>
  <si>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</si>
  <si>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</si>
  <si>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</si>
  <si>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</si>
  <si>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</si>
  <si>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</si>
  <si>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</si>
  <si>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</si>
  <si>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</si>
  <si>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</si>
  <si>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</si>
  <si>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</si>
  <si>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</si>
  <si>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</si>
  <si>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</si>
  <si>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</si>
  <si>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</si>
  <si>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</si>
  <si>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</si>
  <si>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</si>
  <si>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</si>
  <si>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</si>
  <si>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</si>
  <si>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</si>
  <si>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</si>
  <si>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</si>
  <si>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</si>
  <si>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</si>
  <si>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</si>
  <si>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</si>
  <si>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</si>
  <si>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</si>
  <si>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</si>
  <si>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</si>
  <si>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</si>
  <si>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</si>
  <si>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</si>
  <si>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</si>
  <si>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</si>
  <si>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</si>
  <si>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</si>
  <si>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</si>
  <si>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</si>
  <si>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</si>
  <si>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</si>
  <si>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</si>
  <si>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</si>
  <si>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</si>
  <si>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</si>
  <si>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</si>
  <si>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</si>
  <si>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</si>
  <si>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</si>
  <si>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</si>
  <si>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</si>
  <si>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</si>
  <si>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</si>
  <si>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</si>
  <si>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</si>
  <si>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</si>
  <si>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</si>
  <si>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</si>
  <si>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</si>
  <si>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</si>
  <si>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</si>
  <si>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</si>
  <si>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</si>
  <si>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</si>
  <si>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</si>
  <si>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</si>
  <si>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</si>
  <si>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</si>
  <si>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</si>
  <si>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</si>
  <si>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</si>
  <si>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</si>
  <si>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</si>
  <si>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</si>
  <si>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</si>
  <si>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</si>
  <si>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</si>
  <si>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</si>
  <si>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</si>
  <si>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</si>
  <si>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</si>
  <si>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</si>
  <si>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</si>
  <si>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</si>
  <si>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</si>
  <si>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</si>
  <si>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</si>
  <si>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</si>
  <si>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</si>
  <si>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</si>
  <si>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</si>
  <si>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</si>
  <si>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</si>
  <si>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</si>
  <si>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</si>
  <si>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</si>
  <si>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</si>
  <si>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</si>
  <si>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</si>
  <si>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</si>
  <si>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</si>
  <si>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</si>
  <si>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</si>
  <si>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</si>
  <si>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</si>
  <si>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</si>
  <si>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</si>
  <si>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</si>
  <si>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</si>
  <si>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</si>
  <si>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</si>
  <si>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</si>
  <si>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</si>
  <si>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</si>
  <si>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</si>
  <si>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</si>
  <si>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</si>
  <si>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</si>
  <si>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</si>
  <si>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</si>
  <si>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</si>
  <si>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</si>
  <si>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</si>
  <si>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</si>
  <si>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</si>
  <si>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</si>
  <si>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</si>
  <si>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</si>
  <si>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</si>
  <si>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</si>
  <si>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</si>
  <si>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</si>
  <si>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</si>
  <si>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</si>
  <si>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</si>
  <si>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</si>
  <si>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</si>
  <si>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</si>
  <si>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</si>
  <si>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</si>
  <si>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</si>
  <si>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</si>
  <si>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</si>
  <si>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</si>
  <si>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</si>
  <si>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</si>
  <si>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</si>
  <si>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</si>
  <si>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</si>
  <si>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</si>
  <si>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</si>
  <si>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</si>
  <si>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</si>
  <si>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</si>
  <si>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</si>
  <si>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</si>
  <si>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</si>
  <si>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</si>
  <si>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</si>
  <si>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</si>
  <si>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</si>
  <si>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</si>
  <si>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</si>
  <si>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</si>
  <si>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</si>
  <si>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</si>
  <si>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</si>
  <si>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</si>
  <si>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</si>
  <si>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</si>
  <si>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</si>
  <si>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</si>
  <si>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</si>
  <si>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</si>
  <si>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</si>
  <si>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</si>
  <si>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</si>
  <si>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</si>
  <si>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</si>
  <si>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</si>
  <si>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</si>
  <si>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</si>
  <si>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</si>
  <si>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</si>
  <si>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</si>
  <si>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</si>
  <si>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</si>
  <si>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</si>
  <si>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</si>
  <si>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</si>
  <si>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</si>
  <si>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</si>
  <si>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</si>
  <si>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</si>
  <si>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</si>
  <si>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</si>
  <si>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</si>
  <si>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</si>
  <si>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</si>
  <si>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</si>
  <si>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</si>
  <si>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</si>
  <si>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</si>
  <si>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</si>
  <si>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</si>
  <si>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</si>
  <si>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</si>
  <si>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</si>
  <si>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</si>
  <si>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</si>
  <si>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</si>
  <si>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</si>
  <si>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</si>
  <si>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</si>
  <si>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</si>
  <si>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</si>
  <si>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</si>
  <si>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</si>
  <si>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</si>
  <si>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</si>
  <si>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</si>
  <si>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</si>
  <si>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</si>
  <si>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</si>
  <si>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</si>
  <si>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</si>
  <si>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</si>
  <si>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</si>
  <si>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</si>
  <si>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</si>
  <si>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</si>
  <si>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</si>
  <si>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</si>
  <si>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</si>
  <si>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</si>
  <si>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</si>
  <si>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</si>
  <si>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</si>
  <si>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</si>
  <si>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</si>
  <si>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</si>
  <si>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</si>
  <si>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</si>
  <si>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</si>
  <si>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</si>
  <si>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</si>
  <si>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</si>
  <si>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</si>
  <si>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</si>
  <si>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</si>
  <si>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</si>
  <si>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</si>
  <si>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</si>
  <si>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</si>
  <si>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</si>
  <si>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</si>
  <si>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</si>
  <si>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</si>
  <si>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</si>
  <si>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</si>
  <si>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</si>
  <si>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</si>
  <si>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</si>
  <si>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</si>
  <si>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</si>
  <si>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</si>
  <si>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</si>
  <si>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</si>
  <si>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</si>
  <si>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</si>
  <si>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</si>
  <si>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</si>
  <si>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</si>
  <si>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</si>
  <si>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</si>
  <si>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</si>
  <si>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</si>
  <si>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</si>
  <si>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</si>
  <si>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</si>
  <si>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</si>
  <si>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</si>
  <si>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</si>
  <si>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</si>
  <si>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</si>
  <si>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</si>
  <si>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</si>
  <si>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</si>
  <si>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</si>
  <si>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</si>
  <si>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</si>
  <si>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</si>
  <si>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</si>
  <si>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</si>
  <si>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</si>
  <si>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</si>
  <si>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</si>
  <si>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</si>
  <si>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</si>
  <si>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</si>
  <si>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</si>
  <si>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</si>
  <si>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</si>
  <si>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</si>
  <si>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</si>
  <si>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</si>
  <si>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</si>
  <si>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</si>
  <si>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</si>
  <si>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</si>
  <si>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</si>
  <si>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</si>
  <si>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</si>
  <si>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</si>
  <si>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</si>
  <si>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</si>
  <si>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</si>
  <si>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</si>
  <si>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</si>
  <si>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</si>
  <si>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</si>
  <si>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</si>
  <si>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</si>
  <si>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</si>
  <si>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</si>
  <si>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</si>
  <si>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</si>
  <si>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</si>
  <si>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</si>
  <si>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</si>
  <si>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</si>
  <si>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</si>
  <si>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</si>
  <si>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</si>
  <si>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</si>
  <si>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</si>
  <si>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</si>
  <si>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</si>
  <si>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</si>
  <si>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</si>
  <si>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</si>
  <si>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</si>
  <si>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</si>
  <si>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</si>
  <si>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</si>
  <si>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</si>
  <si>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</si>
  <si>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</si>
  <si>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</si>
  <si>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</si>
  <si>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</si>
  <si>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</si>
  <si>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</si>
  <si>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</si>
  <si>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</si>
  <si>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</si>
  <si>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</si>
  <si>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</si>
  <si>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</si>
  <si>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</si>
  <si>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</si>
  <si>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</si>
  <si>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</si>
  <si>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</si>
  <si>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</si>
  <si>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</si>
  <si>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</si>
  <si>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</si>
  <si>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</si>
  <si>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</si>
  <si>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</si>
  <si>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</si>
  <si>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</si>
  <si>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</si>
  <si>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</si>
  <si>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</si>
  <si>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</si>
  <si>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</si>
  <si>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</si>
  <si>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</si>
  <si>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</si>
  <si>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</si>
  <si>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</si>
  <si>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</si>
  <si>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</si>
  <si>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</si>
  <si>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</si>
  <si>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</si>
  <si>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</si>
  <si>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</si>
  <si>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</si>
  <si>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</si>
  <si>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</si>
  <si>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</si>
  <si>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</si>
  <si>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</si>
  <si>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</si>
  <si>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</si>
  <si>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</si>
  <si>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</si>
  <si>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</si>
  <si>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</si>
  <si>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</si>
  <si>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</si>
  <si>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</si>
  <si>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</si>
  <si>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</si>
  <si>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</si>
  <si>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</si>
  <si>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</si>
  <si>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</si>
  <si>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</si>
  <si>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</si>
  <si>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</si>
  <si>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</si>
  <si>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</si>
  <si>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</si>
  <si>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</si>
  <si>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</si>
  <si>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</si>
  <si>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</si>
  <si>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</si>
  <si>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</si>
  <si>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</si>
  <si>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</si>
  <si>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</si>
  <si>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</si>
  <si>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</si>
  <si>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</si>
  <si>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</si>
  <si>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</si>
  <si>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</si>
  <si>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</si>
  <si>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</si>
  <si>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</si>
  <si>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</si>
  <si>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</si>
  <si>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</si>
  <si>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</si>
  <si>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</si>
  <si>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</si>
  <si>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</si>
  <si>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</si>
  <si>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</si>
  <si>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</si>
  <si>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</si>
  <si>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</si>
  <si>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</si>
  <si>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</si>
  <si>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</si>
  <si>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</si>
  <si>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</si>
  <si>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</si>
  <si>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</si>
  <si>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</si>
  <si>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</si>
  <si>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</si>
  <si>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</si>
  <si>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</si>
  <si>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</si>
  <si>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</si>
  <si>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</si>
  <si>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</si>
  <si>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</si>
  <si>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</si>
  <si>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</si>
  <si>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</si>
  <si>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</si>
  <si>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</si>
  <si>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</si>
  <si>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</si>
  <si>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</si>
  <si>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</si>
  <si>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</si>
  <si>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</si>
  <si>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</si>
  <si>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</si>
  <si>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</si>
  <si>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</si>
  <si>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</si>
  <si>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</si>
  <si>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</si>
  <si>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</si>
  <si>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</si>
  <si>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</si>
  <si>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</si>
  <si>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</si>
  <si>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</si>
  <si>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</si>
  <si>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</si>
  <si>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</si>
  <si>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</si>
  <si>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</si>
  <si>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</si>
  <si>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</si>
  <si>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</si>
  <si>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</si>
  <si>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</si>
  <si>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</si>
  <si>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</si>
  <si>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</si>
  <si>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</si>
  <si>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</si>
  <si>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</si>
  <si>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</si>
  <si>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</si>
  <si>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</si>
  <si>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</si>
  <si>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</si>
  <si>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</si>
  <si>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</si>
  <si>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</si>
  <si>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</si>
  <si>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</si>
  <si>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</si>
  <si>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</si>
  <si>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</si>
  <si>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</si>
  <si>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</si>
  <si>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</si>
  <si>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</si>
  <si>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</si>
  <si>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</si>
  <si>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</si>
  <si>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</si>
  <si>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</si>
  <si>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</si>
  <si>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</si>
  <si>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</si>
  <si>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</si>
  <si>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</si>
  <si>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</si>
  <si>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</si>
  <si>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</si>
  <si>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</si>
  <si>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</si>
  <si>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</si>
  <si>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</si>
  <si>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</si>
  <si>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</si>
  <si>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</si>
  <si>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</si>
  <si>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</si>
  <si>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</si>
  <si>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</si>
  <si>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</si>
  <si>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</si>
  <si>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</si>
  <si>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</si>
  <si>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</si>
  <si>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</si>
  <si>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</si>
  <si>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</si>
  <si>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</si>
  <si>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</si>
  <si>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</si>
  <si>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</si>
  <si>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</si>
  <si>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</si>
  <si>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</si>
  <si>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</si>
  <si>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</si>
  <si>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</si>
  <si>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</si>
  <si>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</si>
  <si>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</si>
  <si>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</si>
  <si>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</si>
  <si>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</si>
  <si>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</si>
  <si>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</si>
  <si>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</si>
  <si>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</si>
  <si>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</si>
  <si>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</si>
  <si>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</si>
  <si>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</si>
  <si>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</si>
  <si>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</si>
  <si>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</si>
  <si>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</si>
  <si>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</si>
  <si>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</si>
  <si>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</si>
  <si>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</si>
  <si>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</si>
  <si>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</si>
  <si>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</si>
  <si>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</si>
  <si>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</si>
  <si>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</si>
  <si>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</si>
  <si>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</si>
  <si>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</si>
  <si>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</si>
  <si>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</si>
  <si>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</si>
  <si>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</si>
  <si>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</si>
  <si>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</si>
  <si>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</si>
  <si>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</si>
  <si>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</si>
  <si>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</si>
  <si>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</si>
  <si>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</si>
  <si>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</si>
  <si>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</si>
  <si>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</si>
  <si>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</si>
  <si>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</si>
  <si>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</si>
  <si>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</si>
  <si>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</si>
  <si>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</si>
  <si>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</si>
  <si>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</si>
  <si>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</si>
  <si>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</si>
  <si>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</si>
  <si>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</si>
  <si>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</si>
  <si>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</si>
  <si>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</si>
  <si>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</si>
  <si>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</si>
  <si>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</si>
  <si>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</si>
  <si>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</si>
  <si>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</si>
  <si>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</si>
  <si>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</si>
  <si>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</si>
  <si>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</si>
  <si>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</si>
  <si>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</si>
  <si>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</si>
  <si>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</si>
  <si>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</si>
  <si>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</si>
  <si>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</si>
  <si>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</si>
  <si>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</si>
  <si>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</si>
  <si>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</si>
  <si>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</si>
  <si>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</si>
  <si>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</si>
  <si>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</si>
  <si>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</si>
  <si>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</si>
  <si>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</si>
  <si>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</si>
  <si>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</si>
  <si>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</si>
  <si>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</si>
  <si>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</si>
  <si>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</si>
  <si>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</si>
  <si>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</si>
  <si>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</si>
  <si>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</si>
  <si>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</si>
  <si>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</si>
  <si>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</si>
  <si>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</si>
  <si>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</si>
  <si>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</si>
  <si>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</si>
  <si>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</si>
  <si>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</si>
  <si>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</si>
  <si>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</si>
  <si>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</si>
  <si>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</si>
  <si>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</si>
  <si>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</si>
  <si>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</si>
  <si>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</si>
  <si>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</si>
  <si>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</si>
  <si>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</si>
  <si>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</si>
  <si>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</si>
  <si>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</si>
  <si>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</si>
  <si>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</si>
  <si>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</si>
  <si>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</si>
  <si>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</si>
  <si>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</si>
  <si>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</si>
  <si>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</si>
  <si>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</si>
  <si>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</si>
  <si>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</si>
  <si>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</si>
  <si>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</si>
  <si>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</si>
  <si>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</si>
  <si>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</si>
  <si>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</si>
  <si>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</si>
  <si>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</si>
  <si>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</si>
  <si>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</si>
  <si>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</si>
  <si>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</si>
  <si>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</si>
  <si>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</si>
  <si>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</si>
  <si>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</si>
  <si>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</si>
  <si>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</si>
  <si>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</si>
  <si>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</si>
  <si>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</si>
  <si>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</si>
  <si>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</si>
  <si>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</si>
  <si>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</si>
  <si>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</si>
  <si>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</si>
  <si>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</si>
  <si>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</si>
  <si>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</si>
  <si>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</si>
  <si>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</si>
  <si>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</si>
  <si>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</si>
  <si>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</si>
  <si>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</si>
  <si>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</si>
  <si>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</si>
  <si>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</si>
  <si>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</si>
  <si>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</si>
  <si>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</si>
  <si>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</si>
  <si>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</si>
  <si>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</si>
  <si>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</si>
  <si>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</si>
  <si>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</si>
  <si>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</si>
  <si>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</si>
  <si>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</si>
  <si>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</si>
  <si>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</si>
  <si>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</si>
  <si>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</si>
  <si>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</si>
  <si>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</si>
  <si>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</si>
  <si>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</si>
  <si>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</si>
  <si>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</si>
  <si>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</si>
  <si>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</si>
  <si>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</si>
  <si>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</si>
  <si>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</si>
  <si>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</si>
  <si>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</si>
  <si>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</si>
  <si>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</si>
  <si>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</si>
  <si>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</si>
  <si>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</si>
  <si>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</si>
  <si>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</si>
  <si>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</si>
  <si>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</si>
  <si>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</si>
  <si>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</si>
  <si>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</si>
  <si>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</si>
  <si>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</si>
  <si>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</si>
  <si>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</si>
  <si>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</si>
  <si>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</si>
  <si>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</si>
  <si>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</si>
  <si>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</si>
  <si>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</si>
  <si>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</si>
  <si>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</si>
  <si>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</si>
  <si>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</si>
  <si>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</si>
  <si>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</si>
  <si>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</si>
  <si>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</si>
  <si>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</si>
  <si>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</si>
  <si>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</si>
  <si>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</si>
  <si>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</si>
  <si>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</si>
  <si>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</si>
  <si>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</si>
  <si>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</si>
  <si>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</si>
  <si>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</si>
  <si>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</si>
  <si>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</si>
  <si>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</si>
  <si>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</si>
  <si>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</si>
  <si>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</si>
  <si>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</si>
  <si>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</si>
  <si>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</si>
  <si>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</si>
  <si>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</si>
  <si>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</si>
  <si>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</si>
  <si>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</si>
  <si>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</si>
  <si>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</si>
  <si>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</si>
  <si>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</si>
  <si>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</si>
  <si>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</si>
  <si>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</si>
  <si>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</si>
  <si>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</si>
  <si>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</si>
  <si>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</si>
  <si>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</si>
  <si>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</si>
  <si>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</si>
  <si>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</si>
  <si>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</si>
  <si>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</si>
  <si>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</si>
  <si>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</si>
  <si>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</si>
  <si>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</si>
  <si>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</si>
  <si>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</si>
  <si>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</si>
  <si>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</si>
  <si>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</si>
  <si>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</si>
  <si>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</si>
  <si>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</si>
  <si>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</si>
  <si>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</si>
  <si>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</si>
  <si>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</si>
  <si>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</si>
  <si>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</si>
  <si>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</si>
  <si>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</si>
  <si>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</si>
  <si>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</si>
  <si>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</si>
  <si>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</si>
  <si>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</si>
  <si>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</si>
  <si>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</si>
  <si>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</si>
  <si>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</si>
  <si>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</si>
  <si>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</si>
  <si>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</si>
  <si>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</si>
  <si>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</si>
  <si>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</si>
  <si>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</si>
  <si>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</si>
  <si>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</si>
  <si>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</si>
  <si>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</si>
  <si>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</si>
  <si>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</si>
  <si>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</si>
  <si>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</si>
  <si>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</si>
  <si>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</si>
  <si>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</si>
  <si>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</si>
  <si>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</si>
  <si>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</si>
  <si>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</si>
  <si>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</si>
  <si>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</si>
  <si>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</si>
  <si>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</si>
  <si>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</si>
  <si>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</si>
  <si>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</si>
  <si>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</si>
  <si>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</si>
  <si>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</si>
  <si>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</si>
  <si>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</si>
  <si>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</si>
  <si>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</si>
  <si>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</si>
  <si>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</si>
  <si>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</si>
  <si>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</si>
  <si>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</si>
  <si>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</si>
  <si>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</si>
  <si>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</si>
  <si>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</si>
  <si>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</si>
  <si>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</si>
  <si>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</si>
  <si>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</si>
  <si>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</si>
  <si>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</si>
  <si>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</si>
  <si>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</si>
  <si>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</si>
  <si>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</si>
  <si>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</si>
  <si>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</si>
  <si>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</si>
  <si>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</si>
  <si>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</si>
  <si>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</si>
  <si>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</si>
  <si>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</si>
  <si>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</si>
  <si>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</si>
  <si>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</si>
  <si>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</si>
  <si>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</si>
  <si>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</si>
  <si>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</si>
  <si>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</si>
  <si>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</si>
  <si>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</si>
  <si>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</si>
  <si>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</si>
  <si>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</si>
  <si>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</si>
  <si>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</si>
  <si>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</si>
  <si>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</si>
  <si>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</si>
  <si>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</si>
  <si>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</si>
  <si>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</si>
  <si>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</si>
  <si>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</si>
  <si>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</si>
  <si>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</si>
  <si>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</si>
  <si>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</si>
  <si>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</si>
  <si>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</si>
  <si>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</si>
  <si>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</si>
  <si>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</si>
  <si>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</si>
  <si>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</si>
  <si>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</si>
  <si>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</si>
  <si>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</si>
  <si>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</si>
  <si>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</si>
  <si>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</si>
  <si>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</si>
  <si>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</si>
  <si>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</si>
  <si>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</si>
  <si>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</si>
  <si>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</si>
  <si>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</si>
  <si>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</si>
  <si>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</si>
  <si>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</si>
  <si>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</si>
  <si>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</si>
  <si>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</si>
  <si>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</si>
  <si>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</si>
  <si>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</si>
  <si>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</si>
  <si>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</si>
  <si>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</si>
  <si>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</si>
  <si>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</si>
  <si>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</si>
  <si>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</si>
  <si>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</si>
  <si>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</si>
  <si>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</si>
  <si>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</si>
  <si>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</si>
  <si>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</si>
  <si>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</si>
  <si>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</si>
  <si>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</si>
  <si>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</si>
  <si>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</si>
  <si>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</si>
  <si>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</si>
  <si>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</si>
  <si>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</si>
  <si>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</si>
  <si>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</si>
  <si>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</si>
  <si>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</si>
  <si>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</si>
  <si>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</si>
  <si>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</si>
  <si>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</si>
  <si>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</si>
  <si>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</si>
  <si>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</si>
  <si>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</si>
  <si>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</si>
  <si>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</si>
  <si>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</si>
  <si>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</si>
  <si>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</si>
  <si>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</si>
  <si>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</si>
  <si>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</si>
  <si>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</si>
  <si>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</si>
  <si>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</si>
  <si>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</si>
  <si>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</si>
  <si>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</si>
  <si>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</si>
  <si>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</si>
  <si>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</si>
  <si>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</si>
  <si>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</si>
  <si>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</si>
  <si>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</si>
  <si>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</si>
  <si>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</si>
  <si>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</si>
  <si>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</si>
  <si>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</si>
  <si>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</si>
  <si>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</si>
  <si>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</si>
  <si>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</si>
  <si>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</si>
  <si>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</si>
  <si>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</si>
  <si>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</si>
  <si>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</si>
  <si>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</si>
  <si>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</si>
  <si>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</si>
  <si>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</si>
  <si>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</si>
  <si>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</si>
  <si>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</si>
  <si>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</si>
  <si>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</si>
  <si>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</si>
  <si>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</si>
  <si>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</si>
  <si>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</si>
  <si>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</si>
  <si>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</si>
  <si>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</si>
  <si>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</si>
  <si>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</si>
  <si>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</si>
  <si>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</si>
  <si>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</si>
  <si>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</si>
  <si>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</si>
  <si>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</si>
  <si>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</si>
  <si>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</si>
  <si>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</si>
  <si>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</si>
  <si>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</si>
  <si>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</si>
  <si>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</si>
  <si>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</si>
  <si>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</si>
  <si>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</si>
  <si>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</si>
  <si>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</si>
  <si>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</si>
  <si>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</si>
  <si>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</si>
  <si>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</si>
  <si>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</si>
  <si>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</si>
  <si>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</si>
  <si>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</si>
  <si>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</si>
  <si>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</si>
  <si>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</si>
  <si>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</si>
  <si>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</si>
  <si>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</si>
  <si>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</si>
  <si>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</si>
  <si>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</si>
  <si>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</si>
  <si>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</si>
  <si>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</si>
  <si>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</si>
  <si>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</si>
  <si>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</si>
  <si>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</si>
  <si>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</si>
  <si>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</si>
  <si>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</si>
  <si>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</si>
  <si>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</si>
  <si>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</si>
  <si>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</si>
  <si>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</si>
  <si>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</si>
  <si>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</si>
  <si>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</si>
  <si>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</si>
  <si>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</si>
  <si>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</si>
  <si>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</si>
  <si>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</si>
  <si>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</si>
  <si>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</si>
  <si>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</si>
  <si>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</si>
  <si>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</si>
  <si>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</si>
  <si>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</si>
  <si>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</si>
  <si>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</si>
  <si>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</si>
  <si>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</si>
  <si>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</si>
  <si>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</si>
  <si>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</si>
  <si>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</si>
  <si>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</si>
  <si>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</si>
  <si>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</si>
  <si>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</si>
  <si>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</si>
  <si>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</si>
  <si>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</si>
  <si>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</si>
  <si>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</si>
  <si>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</si>
  <si>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</si>
  <si>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</si>
  <si>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</si>
  <si>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</si>
  <si>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</si>
  <si>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</si>
  <si>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</si>
  <si>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</si>
  <si>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</si>
  <si>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</si>
  <si>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</si>
  <si>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</si>
  <si>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</si>
  <si>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</si>
  <si>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</si>
  <si>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</si>
  <si>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</si>
  <si>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</si>
  <si>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</si>
  <si>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</si>
  <si>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</si>
  <si>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</si>
  <si>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</si>
  <si>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</si>
  <si>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</si>
  <si>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</si>
  <si>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</si>
  <si>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</si>
  <si>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</si>
  <si>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</si>
  <si>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</si>
  <si>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</si>
  <si>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</si>
  <si>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</si>
  <si>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</si>
  <si>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</si>
  <si>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</si>
  <si>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</si>
  <si>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</si>
  <si>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</si>
  <si>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</si>
  <si>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</si>
  <si>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</si>
  <si>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</si>
  <si>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</si>
  <si>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</si>
  <si>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</si>
  <si>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</si>
  <si>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</si>
  <si>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</si>
  <si>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</si>
  <si>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</si>
  <si>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</si>
  <si>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</si>
  <si>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</si>
  <si>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</si>
  <si>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</si>
  <si>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</si>
  <si>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</si>
  <si>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</si>
  <si>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</si>
  <si>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</si>
  <si>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</si>
  <si>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</si>
  <si>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</si>
  <si>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</si>
  <si>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</si>
  <si>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</si>
  <si>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</si>
  <si>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</si>
  <si>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</si>
  <si>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</si>
  <si>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</si>
  <si>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</si>
  <si>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</si>
  <si>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</si>
  <si>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</si>
  <si>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</si>
  <si>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</si>
  <si>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</si>
  <si>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</si>
  <si>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</si>
  <si>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</si>
  <si>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</si>
  <si>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</si>
  <si>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</si>
  <si>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</si>
  <si>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</si>
  <si>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</si>
  <si>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</si>
  <si>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</si>
  <si>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</si>
  <si>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</si>
  <si>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</si>
  <si>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</si>
  <si>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</si>
  <si>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</si>
  <si>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</si>
  <si>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</si>
  <si>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</si>
  <si>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</si>
  <si>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</si>
  <si>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</si>
  <si>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</si>
  <si>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</si>
  <si>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</si>
  <si>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</si>
  <si>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</si>
  <si>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</si>
  <si>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</si>
  <si>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</si>
  <si>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</si>
  <si>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</si>
  <si>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</si>
  <si>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</si>
  <si>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</si>
  <si>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</si>
  <si>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</si>
  <si>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</si>
  <si>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</si>
  <si>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</si>
  <si>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</si>
  <si>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</si>
  <si>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</si>
  <si>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</si>
  <si>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</si>
  <si>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</si>
  <si>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</si>
  <si>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</si>
  <si>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</si>
  <si>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</si>
  <si>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</si>
  <si>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</si>
  <si>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</si>
  <si>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</si>
  <si>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</si>
  <si>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</si>
  <si>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</si>
  <si>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</si>
  <si>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</si>
  <si>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</si>
  <si>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</si>
  <si>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</si>
  <si>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</si>
  <si>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</si>
  <si>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</si>
  <si>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</si>
  <si>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</si>
  <si>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</si>
  <si>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</si>
  <si>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</si>
  <si>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</si>
  <si>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</si>
  <si>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</si>
  <si>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</si>
  <si>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</si>
  <si>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</si>
  <si>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</si>
  <si>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</si>
  <si>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</si>
  <si>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</si>
  <si>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</si>
  <si>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</si>
  <si>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</si>
  <si>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</si>
  <si>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</si>
  <si>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</si>
  <si>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</si>
  <si>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</si>
  <si>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</si>
  <si>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</si>
  <si>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</si>
  <si>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</si>
  <si>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</si>
  <si>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</si>
  <si>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</si>
  <si>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</si>
  <si>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</si>
  <si>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</si>
  <si>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</si>
  <si>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</si>
  <si>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</si>
  <si>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</si>
  <si>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</si>
  <si>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</si>
  <si>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</si>
  <si>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</si>
  <si>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</si>
  <si>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</si>
  <si>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</si>
  <si>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</si>
  <si>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</si>
  <si>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</si>
  <si>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</si>
  <si>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</si>
  <si>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</si>
  <si>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</si>
  <si>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</si>
  <si>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</si>
  <si>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</si>
  <si>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</si>
  <si>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</si>
  <si>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</si>
  <si>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</si>
  <si>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</si>
  <si>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</si>
  <si>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</si>
  <si>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</si>
  <si>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</si>
  <si>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</si>
  <si>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</si>
  <si>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</si>
  <si>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</si>
  <si>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</si>
  <si>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</si>
  <si>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</si>
  <si>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</si>
  <si>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</si>
  <si>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</si>
  <si>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</si>
  <si>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</si>
  <si>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</si>
  <si>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</si>
  <si>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</si>
  <si>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</si>
  <si>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</si>
  <si>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</si>
  <si>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</si>
  <si>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</si>
  <si>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</si>
  <si>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</si>
  <si>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</si>
  <si>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</si>
  <si>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</si>
  <si>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</si>
  <si>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</si>
  <si>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</si>
  <si>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</si>
  <si>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</si>
  <si>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</si>
  <si>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</si>
  <si>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</si>
  <si>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</si>
  <si>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</si>
  <si>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</si>
  <si>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</si>
  <si>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</si>
  <si>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</si>
  <si>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</si>
  <si>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</si>
  <si>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</si>
  <si>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</si>
  <si>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</si>
  <si>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</si>
  <si>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</si>
  <si>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</si>
  <si>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</si>
  <si>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</si>
  <si>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</si>
  <si>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</si>
  <si>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</si>
  <si>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</si>
  <si>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</si>
  <si>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</si>
  <si>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</si>
  <si>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</si>
  <si>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</si>
  <si>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</si>
  <si>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</si>
  <si>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</si>
  <si>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</si>
  <si>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</si>
  <si>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</si>
  <si>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</si>
  <si>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</si>
  <si>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</si>
  <si>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</si>
  <si>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</si>
  <si>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</si>
  <si>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</si>
  <si>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</si>
  <si>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</si>
  <si>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</si>
  <si>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</si>
  <si>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</si>
  <si>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</si>
  <si>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</si>
  <si>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</si>
  <si>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</si>
  <si>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</si>
  <si>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</si>
  <si>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</si>
  <si>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</si>
  <si>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</si>
  <si>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</si>
  <si>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</si>
  <si>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</si>
  <si>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</si>
  <si>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</si>
  <si>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</si>
  <si>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</si>
  <si>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</si>
  <si>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</si>
  <si>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</si>
  <si>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</si>
  <si>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</si>
  <si>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</si>
  <si>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</si>
  <si>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</si>
  <si>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</si>
  <si>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</si>
  <si>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</si>
  <si>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</si>
  <si>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</si>
  <si>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</si>
  <si>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</si>
  <si>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</si>
  <si>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</si>
  <si>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</si>
  <si>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</si>
  <si>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</si>
  <si>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</si>
  <si>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</si>
  <si>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</si>
  <si>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</si>
  <si>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</si>
  <si>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</si>
  <si>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</si>
  <si>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</si>
  <si>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</si>
  <si>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</si>
  <si>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</si>
  <si>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</si>
  <si>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</si>
  <si>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</si>
  <si>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</si>
  <si>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</si>
  <si>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</si>
  <si>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</si>
  <si>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</si>
  <si>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</si>
  <si>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</si>
  <si>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</si>
  <si>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</si>
  <si>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</si>
  <si>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</si>
  <si>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</si>
  <si>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</si>
  <si>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</si>
  <si>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</si>
  <si>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</si>
  <si>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</si>
  <si>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</si>
  <si>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</si>
  <si>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</si>
  <si>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</si>
  <si>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</si>
  <si>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</si>
  <si>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</si>
  <si>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</si>
  <si>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</si>
  <si>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</si>
  <si>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</si>
  <si>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</si>
  <si>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</si>
  <si>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</si>
  <si>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</si>
  <si>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</si>
  <si>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</si>
  <si>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</si>
  <si>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</si>
  <si>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</si>
  <si>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</si>
  <si>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</si>
  <si>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</si>
  <si>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</si>
  <si>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</si>
  <si>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</si>
  <si>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</si>
  <si>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</si>
  <si>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</si>
  <si>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</si>
  <si>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</si>
  <si>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</si>
  <si>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</si>
  <si>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</si>
  <si>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</si>
  <si>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</si>
  <si>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</si>
  <si>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</si>
  <si>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</si>
  <si>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</si>
  <si>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</si>
  <si>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</si>
  <si>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</si>
  <si>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</si>
  <si>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</si>
  <si>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</si>
  <si>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</si>
  <si>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</si>
  <si>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</si>
  <si>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</si>
  <si>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</si>
  <si>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</si>
  <si>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</si>
  <si>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</si>
  <si>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</si>
  <si>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</si>
  <si>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</si>
  <si>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</si>
  <si>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</si>
  <si>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</si>
  <si>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</si>
  <si>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</si>
  <si>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</si>
  <si>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</si>
  <si>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</si>
  <si>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</si>
  <si>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</si>
  <si>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</si>
  <si>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</si>
  <si>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</si>
  <si>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</si>
  <si>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</si>
  <si>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</si>
  <si>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</si>
  <si>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</si>
  <si>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</si>
  <si>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</si>
  <si>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</si>
  <si>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</si>
  <si>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</si>
  <si>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</si>
  <si>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</si>
  <si>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</si>
  <si>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</si>
  <si>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</si>
  <si>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</si>
  <si>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</si>
  <si>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</si>
  <si>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</si>
  <si>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</si>
  <si>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</si>
  <si>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</si>
  <si>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</si>
  <si>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</si>
  <si>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</si>
  <si>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</si>
  <si>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</si>
  <si>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</si>
  <si>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</si>
  <si>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</si>
  <si>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</si>
  <si>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</si>
  <si>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</si>
  <si>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</si>
  <si>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</si>
  <si>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</si>
  <si>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</si>
  <si>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</si>
  <si>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</si>
  <si>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</si>
  <si>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</si>
  <si>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</si>
  <si>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</si>
  <si>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</si>
  <si>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</si>
  <si>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</si>
  <si>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</si>
  <si>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</si>
  <si>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</si>
  <si>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</si>
  <si>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</si>
  <si>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</si>
  <si>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</si>
  <si>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</si>
  <si>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</si>
  <si>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</si>
  <si>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</si>
  <si>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</si>
  <si>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</si>
  <si>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</si>
  <si>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</si>
  <si>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</si>
  <si>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</si>
  <si>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</si>
  <si>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</si>
  <si>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</si>
  <si>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</si>
  <si>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</si>
  <si>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</si>
  <si>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</si>
  <si>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</si>
  <si>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</si>
  <si>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</si>
  <si>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</si>
  <si>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</si>
  <si>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</si>
  <si>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</si>
  <si>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</si>
  <si>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</si>
  <si>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</si>
  <si>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</si>
  <si>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</si>
  <si>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</si>
  <si>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</si>
  <si>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</si>
  <si>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</si>
  <si>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</si>
  <si>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</si>
  <si>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</si>
  <si>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</si>
  <si>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</si>
  <si>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</si>
  <si>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</si>
  <si>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</si>
  <si>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</si>
  <si>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</si>
  <si>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</si>
  <si>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</si>
  <si>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</si>
  <si>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</si>
  <si>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</si>
  <si>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</si>
  <si>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</si>
  <si>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</si>
  <si>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</si>
  <si>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</si>
  <si>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</si>
  <si>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</si>
  <si>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</si>
  <si>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</si>
  <si>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</si>
  <si>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</si>
  <si>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</si>
  <si>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</si>
  <si>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</si>
  <si>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</si>
  <si>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</si>
  <si>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</si>
  <si>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</si>
  <si>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</si>
  <si>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</si>
  <si>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</si>
  <si>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</si>
  <si>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</si>
  <si>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</si>
  <si>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</si>
  <si>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</si>
  <si>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</si>
  <si>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</si>
  <si>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</si>
  <si>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</si>
  <si>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</si>
  <si>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</si>
  <si>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</si>
  <si>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</si>
  <si>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</si>
  <si>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</si>
  <si>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</si>
  <si>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</si>
  <si>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</si>
  <si>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</si>
  <si>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</si>
  <si>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</si>
  <si>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</si>
  <si>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</si>
  <si>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</si>
  <si>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</si>
  <si>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</si>
  <si>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</si>
  <si>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</si>
  <si>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</si>
  <si>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</si>
  <si>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</si>
  <si>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</si>
  <si>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</si>
  <si>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</si>
  <si>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</si>
  <si>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</si>
  <si>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</si>
  <si>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</si>
  <si>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</si>
  <si>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</si>
  <si>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</si>
  <si>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</si>
  <si>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</si>
  <si>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</si>
  <si>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</si>
  <si>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</si>
  <si>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</si>
  <si>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</si>
  <si>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</si>
  <si>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</si>
  <si>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</si>
  <si>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</si>
  <si>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</si>
  <si>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</si>
  <si>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</si>
  <si>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</si>
  <si>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</si>
  <si>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</si>
  <si>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</si>
  <si>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</si>
  <si>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</si>
  <si>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</si>
  <si>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</si>
  <si>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</si>
  <si>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</si>
  <si>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</si>
  <si>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</si>
  <si>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</si>
  <si>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</si>
  <si>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</si>
  <si>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</si>
  <si>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</si>
  <si>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</si>
  <si>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</si>
  <si>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</si>
  <si>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</si>
  <si>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</si>
  <si>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</si>
  <si>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</si>
  <si>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</si>
  <si>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</si>
  <si>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</si>
  <si>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</si>
  <si>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</si>
  <si>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</si>
  <si>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</si>
  <si>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</si>
  <si>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</si>
  <si>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</si>
  <si>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</si>
  <si>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</si>
  <si>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</si>
  <si>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</si>
  <si>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</si>
  <si>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</si>
  <si>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</si>
  <si>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</si>
  <si>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</si>
  <si>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</si>
  <si>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</si>
  <si>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</si>
  <si>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</si>
  <si>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</si>
  <si>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</si>
  <si>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</si>
  <si>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</si>
  <si>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</si>
  <si>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</si>
  <si>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</si>
  <si>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</si>
  <si>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</si>
  <si>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</si>
  <si>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</si>
  <si>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</si>
  <si>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</si>
  <si>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</si>
  <si>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</si>
  <si>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</si>
  <si>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</si>
  <si>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</si>
  <si>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</si>
  <si>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</si>
  <si>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</si>
  <si>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</si>
  <si>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</si>
  <si>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</si>
  <si>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</si>
  <si>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</si>
  <si>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</si>
  <si>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</si>
  <si>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</si>
  <si>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</si>
  <si>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</si>
  <si>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</si>
  <si>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</si>
  <si>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</si>
  <si>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</si>
  <si>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</si>
  <si>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</si>
  <si>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</si>
  <si>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</si>
  <si>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</si>
  <si>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</si>
  <si>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</si>
  <si>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</si>
  <si>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</si>
  <si>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</si>
  <si>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</si>
  <si>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</si>
  <si>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</si>
  <si>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</si>
  <si>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</si>
  <si>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</si>
  <si>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</si>
  <si>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</si>
  <si>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</si>
  <si>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</si>
  <si>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</si>
  <si>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</si>
  <si>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</si>
  <si>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</si>
  <si>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</si>
  <si>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</si>
  <si>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</si>
  <si>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</si>
  <si>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</si>
  <si>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</si>
  <si>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</si>
  <si>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</si>
  <si>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</si>
  <si>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</si>
  <si>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</si>
  <si>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</si>
  <si>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</si>
  <si>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</si>
  <si>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</si>
  <si>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</si>
  <si>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</si>
  <si>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</si>
  <si>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</si>
  <si>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</si>
  <si>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</si>
  <si>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</si>
  <si>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</si>
  <si>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</si>
  <si>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</si>
  <si>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</si>
  <si>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</si>
  <si>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</si>
  <si>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</si>
  <si>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</si>
  <si>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</si>
  <si>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</si>
  <si>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</si>
  <si>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</si>
  <si>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</si>
  <si>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</si>
  <si>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</si>
  <si>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</si>
  <si>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</si>
  <si>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</si>
  <si>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</si>
  <si>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</si>
  <si>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</si>
  <si>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</si>
  <si>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</si>
  <si>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</si>
  <si>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</si>
  <si>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</si>
  <si>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</si>
  <si>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</si>
  <si>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</si>
  <si>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</si>
  <si>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</si>
  <si>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</si>
  <si>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</si>
  <si>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</si>
  <si>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</si>
  <si>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</si>
  <si>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</si>
  <si>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</si>
  <si>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</si>
  <si>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</si>
  <si>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</si>
  <si>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</si>
  <si>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</si>
  <si>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</si>
  <si>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</si>
  <si>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</si>
  <si>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</si>
  <si>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</si>
  <si>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</si>
  <si>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</si>
  <si>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</si>
  <si>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</si>
  <si>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</si>
  <si>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</si>
  <si>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</si>
  <si>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</si>
  <si>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</si>
  <si>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</si>
  <si>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</si>
  <si>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</si>
  <si>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</si>
  <si>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</si>
  <si>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</si>
  <si>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</si>
  <si>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</si>
  <si>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</si>
  <si>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</si>
  <si>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</si>
  <si>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</si>
  <si>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</si>
  <si>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</si>
  <si>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</si>
  <si>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</si>
  <si>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</si>
  <si>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</si>
  <si>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</si>
  <si>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</si>
  <si>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</si>
  <si>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</si>
  <si>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</si>
  <si>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</si>
  <si>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</si>
  <si>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</si>
  <si>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</si>
  <si>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</si>
  <si>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</si>
  <si>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</si>
  <si>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</si>
  <si>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</si>
  <si>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</si>
  <si>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</si>
  <si>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</si>
  <si>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</si>
  <si>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</si>
  <si>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</si>
  <si>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</si>
  <si>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</si>
  <si>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</si>
  <si>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</si>
  <si>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</si>
  <si>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</si>
  <si>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</si>
  <si>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</si>
  <si>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</si>
  <si>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</si>
  <si>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</si>
  <si>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</si>
  <si>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</si>
  <si>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</si>
  <si>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</si>
  <si>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</si>
  <si>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</si>
  <si>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</si>
  <si>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</si>
  <si>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</si>
  <si>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</si>
  <si>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</si>
  <si>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</si>
  <si>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</si>
  <si>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</si>
  <si>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</si>
  <si>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</si>
  <si>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</si>
  <si>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</si>
  <si>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</si>
  <si>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</si>
  <si>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</si>
  <si>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</si>
  <si>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</si>
  <si>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</si>
  <si>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</si>
  <si>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</si>
  <si>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</si>
  <si>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</si>
  <si>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</si>
  <si>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</si>
  <si>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</si>
  <si>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</si>
  <si>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</si>
  <si>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</si>
  <si>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</si>
  <si>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</si>
  <si>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</si>
  <si>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</si>
  <si>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</si>
  <si>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</si>
  <si>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</si>
  <si>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</si>
  <si>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</si>
  <si>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</si>
  <si>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</si>
  <si>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</si>
  <si>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</si>
  <si>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</si>
  <si>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</si>
  <si>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</si>
  <si>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</si>
  <si>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</si>
  <si>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</si>
  <si>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</si>
  <si>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</si>
  <si>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</si>
  <si>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</si>
  <si>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</si>
  <si>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</si>
  <si>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</si>
  <si>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</si>
  <si>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</si>
  <si>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</si>
  <si>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</si>
  <si>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</si>
  <si>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</si>
  <si>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</si>
  <si>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</si>
  <si>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</si>
  <si>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</si>
  <si>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</si>
  <si>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</si>
  <si>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</si>
  <si>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</si>
  <si>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</si>
  <si>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</si>
  <si>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</si>
  <si>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</si>
  <si>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</si>
  <si>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</si>
  <si>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</si>
  <si>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</si>
  <si>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</si>
  <si>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</si>
  <si>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</si>
  <si>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</si>
  <si>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</si>
  <si>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</si>
  <si>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</si>
  <si>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</si>
  <si>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</si>
  <si>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</si>
  <si>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</si>
  <si>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</si>
  <si>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</si>
  <si>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</si>
  <si>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</si>
  <si>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</si>
  <si>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</si>
  <si>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</si>
  <si>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</si>
  <si>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</si>
  <si>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</si>
  <si>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</si>
  <si>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</si>
  <si>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</si>
  <si>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</si>
  <si>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</si>
  <si>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</si>
  <si>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</si>
  <si>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</si>
  <si>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</si>
  <si>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</si>
  <si>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</si>
  <si>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</si>
  <si>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</si>
  <si>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</si>
  <si>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</si>
  <si>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</si>
  <si>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</si>
  <si>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</si>
  <si>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</si>
  <si>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</si>
  <si>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</si>
  <si>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</si>
  <si>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</si>
  <si>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</si>
  <si>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</si>
  <si>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</si>
  <si>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</si>
  <si>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</si>
  <si>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</si>
  <si>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</si>
  <si>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</si>
  <si>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</si>
  <si>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</si>
  <si>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</si>
  <si>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</si>
  <si>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</si>
  <si>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</si>
  <si>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</si>
  <si>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</si>
  <si>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</si>
  <si>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</si>
  <si>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</si>
  <si>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</si>
  <si>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</si>
  <si>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</si>
  <si>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</si>
  <si>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</si>
  <si>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</si>
  <si>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</si>
  <si>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</si>
  <si>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</si>
  <si>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</si>
  <si>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</si>
  <si>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</si>
  <si>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</si>
  <si>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</si>
  <si>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</si>
  <si>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</si>
  <si>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</si>
  <si>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</si>
  <si>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</si>
  <si>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</si>
  <si>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</si>
  <si>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</si>
  <si>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</si>
  <si>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</si>
  <si>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</si>
  <si>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</si>
  <si>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</si>
  <si>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</si>
  <si>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</si>
  <si>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</si>
  <si>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</si>
  <si>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</si>
  <si>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</si>
  <si>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</si>
  <si>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</si>
  <si>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</si>
  <si>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</si>
  <si>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</si>
  <si>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</si>
  <si>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</si>
  <si>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</si>
  <si>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</si>
  <si>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</si>
  <si>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</si>
  <si>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</si>
  <si>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</si>
  <si>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</si>
  <si>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</si>
  <si>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</si>
  <si>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</si>
  <si>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</si>
  <si>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</si>
  <si>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</si>
  <si>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</si>
  <si>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</si>
  <si>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</si>
  <si>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</si>
  <si>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</si>
  <si>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</si>
  <si>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</si>
  <si>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</si>
  <si>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</si>
  <si>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</si>
  <si>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</si>
  <si>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</si>
  <si>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</si>
  <si>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</si>
  <si>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</si>
  <si>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</si>
  <si>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</si>
  <si>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</si>
  <si>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</si>
  <si>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</si>
  <si>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</si>
  <si>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</si>
  <si>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</si>
  <si>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</si>
  <si>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</si>
  <si>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</si>
  <si>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</si>
  <si>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</si>
  <si>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</si>
  <si>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</si>
  <si>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</si>
  <si>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</si>
  <si>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</si>
  <si>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</si>
  <si>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</si>
  <si>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</si>
  <si>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</si>
  <si>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</si>
  <si>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</si>
  <si>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</si>
  <si>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</si>
  <si>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</si>
  <si>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</si>
  <si>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</si>
  <si>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</si>
  <si>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</si>
  <si>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</si>
  <si>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</si>
  <si>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</si>
  <si>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</si>
  <si>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</si>
  <si>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</si>
  <si>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</si>
  <si>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</si>
  <si>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</si>
  <si>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</si>
  <si>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</si>
  <si>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</si>
  <si>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</si>
  <si>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</si>
  <si>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</si>
  <si>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</si>
  <si>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</si>
  <si>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</si>
  <si>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</si>
  <si>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</si>
  <si>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</si>
  <si>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</si>
  <si>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</si>
  <si>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</si>
  <si>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</si>
  <si>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</si>
  <si>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</si>
  <si>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</si>
  <si>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</si>
  <si>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</si>
  <si>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</si>
  <si>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</si>
  <si>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</si>
  <si>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</si>
  <si>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</si>
  <si>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</si>
  <si>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</si>
  <si>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</si>
  <si>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</si>
  <si>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</si>
  <si>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</si>
  <si>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</si>
  <si>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</si>
  <si>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</si>
  <si>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</si>
  <si>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</si>
  <si>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</si>
  <si>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</si>
  <si>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</si>
  <si>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</si>
  <si>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</si>
  <si>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</si>
  <si>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</si>
  <si>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</si>
  <si>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</si>
  <si>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</si>
  <si>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</si>
  <si>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</si>
  <si>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</si>
  <si>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</si>
  <si>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</si>
  <si>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</si>
  <si>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</si>
  <si>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</si>
  <si>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</si>
  <si>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</si>
  <si>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</si>
  <si>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</si>
  <si>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</si>
  <si>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</si>
  <si>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</si>
  <si>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</si>
  <si>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</si>
  <si>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</si>
  <si>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</si>
  <si>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</si>
  <si>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</si>
  <si>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</si>
  <si>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</si>
  <si>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</si>
  <si>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</si>
  <si>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</si>
  <si>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</si>
  <si>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</si>
  <si>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</si>
  <si>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</si>
  <si>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</si>
  <si>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</si>
  <si>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</si>
  <si>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</si>
  <si>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</si>
  <si>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</si>
  <si>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</si>
  <si>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</si>
  <si>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</si>
  <si>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</si>
  <si>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</si>
  <si>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</si>
  <si>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</si>
  <si>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</si>
  <si>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</si>
  <si>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</si>
  <si>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</si>
  <si>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</si>
  <si>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</si>
  <si>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</si>
  <si>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</si>
  <si>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</si>
  <si>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</si>
  <si>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</si>
  <si>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</si>
  <si>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</si>
  <si>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</si>
  <si>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</si>
  <si>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</si>
  <si>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</si>
  <si>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</si>
  <si>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</si>
  <si>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</si>
  <si>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</si>
  <si>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</si>
  <si>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</si>
  <si>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</si>
  <si>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</si>
  <si>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</si>
  <si>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</si>
  <si>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</si>
  <si>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</si>
  <si>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</si>
  <si>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</si>
  <si>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</si>
  <si>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</si>
  <si>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</si>
  <si>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</si>
  <si>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</si>
  <si>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</si>
  <si>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</si>
  <si>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</si>
  <si>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</si>
  <si>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</si>
  <si>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</si>
  <si>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</si>
  <si>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</si>
  <si>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</si>
  <si>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</si>
  <si>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</si>
  <si>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</si>
  <si>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</si>
  <si>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</si>
  <si>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</si>
  <si>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</si>
  <si>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</si>
  <si>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</si>
  <si>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</si>
  <si>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</si>
  <si>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</si>
  <si>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</si>
  <si>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</si>
  <si>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</si>
  <si>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</si>
  <si>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</si>
  <si>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</si>
  <si>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</si>
  <si>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</si>
  <si>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</si>
  <si>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</si>
  <si>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</si>
  <si>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</si>
  <si>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</si>
  <si>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</si>
  <si>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</si>
  <si>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</si>
  <si>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</si>
  <si>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</si>
  <si>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</si>
  <si>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</si>
  <si>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</si>
  <si>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</si>
  <si>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</si>
  <si>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</si>
  <si>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</si>
  <si>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</si>
  <si>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</si>
  <si>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</si>
  <si>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</si>
  <si>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</si>
  <si>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</si>
  <si>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</si>
  <si>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</si>
  <si>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</si>
  <si>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</si>
  <si>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</si>
  <si>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</si>
  <si>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</si>
  <si>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</si>
  <si>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</si>
  <si>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</si>
  <si>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</si>
  <si>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</si>
  <si>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</si>
  <si>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</si>
  <si>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</si>
  <si>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</si>
  <si>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</si>
  <si>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</si>
  <si>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</si>
  <si>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</si>
  <si>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</si>
  <si>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</si>
  <si>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</si>
  <si>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</si>
  <si>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</si>
  <si>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</si>
  <si>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</si>
  <si>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</si>
  <si>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</si>
  <si>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</si>
  <si>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</si>
  <si>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</si>
  <si>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</si>
  <si>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</si>
  <si>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</si>
  <si>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</si>
  <si>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</si>
  <si>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</si>
  <si>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</si>
  <si>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</si>
  <si>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</si>
  <si>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</si>
  <si>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</si>
  <si>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</si>
  <si>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</si>
  <si>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</si>
  <si>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</si>
  <si>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</si>
  <si>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</si>
  <si>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</si>
  <si>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</si>
  <si>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</si>
  <si>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</si>
  <si>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</si>
  <si>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</si>
  <si>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</si>
  <si>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</si>
  <si>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</si>
  <si>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</si>
  <si>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</si>
  <si>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</si>
  <si>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</si>
  <si>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</si>
  <si>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</si>
  <si>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</si>
  <si>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</si>
  <si>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</si>
  <si>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</si>
  <si>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</si>
  <si>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</si>
  <si>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</si>
  <si>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</si>
  <si>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</si>
  <si>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</si>
  <si>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</si>
  <si>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</si>
  <si>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</si>
  <si>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</si>
  <si>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</si>
  <si>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</si>
  <si>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</si>
  <si>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</si>
  <si>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</si>
  <si>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</si>
  <si>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</si>
  <si>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</si>
  <si>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</si>
  <si>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</si>
  <si>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</si>
  <si>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</si>
  <si>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</si>
  <si>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</si>
  <si>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</si>
  <si>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</si>
  <si>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</si>
  <si>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</si>
  <si>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</si>
  <si>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</si>
  <si>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</si>
  <si>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</si>
  <si>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</si>
  <si>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</si>
  <si>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</si>
  <si>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</si>
  <si>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</si>
  <si>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</si>
  <si>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</si>
  <si>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</si>
  <si>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</si>
  <si>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</si>
  <si>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</si>
  <si>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</si>
  <si>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</si>
  <si>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</si>
  <si>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</si>
  <si>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</si>
  <si>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</si>
  <si>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</si>
  <si>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</si>
  <si>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</si>
  <si>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</si>
  <si>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</si>
  <si>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</si>
  <si>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</si>
  <si>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</si>
  <si>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</si>
  <si>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</si>
  <si>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</si>
  <si>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</si>
  <si>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</si>
  <si>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</si>
  <si>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</si>
  <si>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</si>
  <si>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</si>
  <si>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</si>
  <si>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</si>
  <si>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</si>
  <si>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</si>
  <si>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</si>
  <si>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</si>
  <si>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</si>
  <si>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</si>
  <si>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</si>
  <si>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</si>
  <si>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</si>
  <si>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</si>
  <si>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</si>
  <si>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</si>
  <si>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</si>
  <si>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</si>
  <si>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</si>
  <si>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</si>
  <si>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</si>
  <si>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</si>
  <si>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</si>
  <si>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</si>
  <si>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</si>
  <si>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</si>
  <si>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</si>
  <si>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</si>
  <si>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</si>
  <si>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</si>
  <si>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</si>
  <si>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</si>
  <si>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</si>
  <si>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</si>
  <si>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</si>
  <si>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</si>
  <si>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</si>
  <si>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</si>
  <si>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</si>
  <si>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</si>
  <si>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</si>
  <si>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</si>
  <si>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</si>
  <si>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</si>
  <si>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</si>
  <si>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</si>
  <si>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</si>
  <si>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</si>
  <si>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</si>
  <si>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</si>
  <si>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</si>
  <si>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</si>
  <si>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</si>
  <si>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</si>
  <si>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</si>
  <si>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</si>
  <si>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</si>
  <si>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</si>
  <si>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</si>
  <si>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</si>
  <si>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</si>
  <si>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</si>
  <si>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</si>
  <si>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</si>
  <si>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</si>
  <si>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</si>
  <si>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</si>
  <si>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</si>
  <si>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</si>
  <si>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</si>
  <si>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</si>
  <si>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</si>
  <si>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</si>
  <si>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</si>
  <si>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</si>
  <si>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</si>
  <si>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</si>
  <si>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</si>
  <si>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</si>
  <si>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</si>
  <si>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</si>
  <si>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</si>
  <si>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</si>
  <si>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</si>
  <si>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</si>
  <si>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</si>
  <si>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</si>
  <si>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</si>
  <si>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</si>
  <si>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</si>
  <si>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</si>
  <si>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</si>
  <si>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</si>
  <si>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</si>
  <si>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</si>
  <si>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</si>
  <si>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</si>
  <si>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</si>
  <si>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</si>
  <si>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</si>
  <si>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</si>
  <si>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</si>
  <si>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</si>
  <si>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</si>
  <si>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</si>
  <si>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</si>
  <si>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</si>
  <si>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</si>
  <si>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</si>
  <si>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</si>
  <si>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</si>
  <si>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</si>
  <si>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</si>
  <si>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</si>
  <si>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</si>
  <si>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</si>
  <si>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</si>
  <si>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</si>
  <si>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</si>
  <si>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</si>
  <si>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</si>
  <si>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</si>
  <si>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</si>
  <si>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</si>
  <si>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</si>
  <si>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</si>
  <si>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</si>
  <si>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</si>
  <si>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</si>
  <si>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</si>
  <si>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</si>
  <si>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</si>
  <si>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</si>
  <si>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</si>
  <si>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</si>
  <si>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</si>
  <si>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</si>
  <si>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</si>
  <si>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</si>
  <si>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</si>
  <si>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</si>
  <si>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</si>
  <si>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</si>
  <si>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</si>
  <si>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</si>
  <si>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</si>
  <si>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</si>
  <si>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</si>
  <si>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</si>
  <si>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</si>
  <si>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</si>
  <si>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</si>
  <si>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</si>
  <si>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</si>
  <si>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</si>
  <si>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</si>
  <si>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</si>
  <si>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</si>
  <si>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</si>
  <si>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</si>
  <si>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</si>
  <si>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</si>
  <si>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</si>
  <si>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</si>
  <si>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</si>
  <si>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</si>
  <si>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</si>
  <si>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</si>
  <si>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</si>
  <si>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</si>
  <si>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</si>
  <si>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</si>
  <si>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</si>
  <si>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</si>
  <si>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</si>
  <si>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</si>
  <si>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</si>
  <si>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</si>
  <si>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</si>
  <si>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</si>
  <si>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</si>
  <si>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</si>
  <si>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</si>
  <si>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</si>
  <si>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</si>
  <si>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</si>
  <si>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</si>
  <si>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</si>
  <si>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</si>
  <si>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</si>
  <si>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</si>
  <si>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</si>
  <si>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</si>
  <si>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</si>
  <si>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</si>
  <si>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</si>
  <si>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</si>
  <si>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</si>
  <si>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</si>
  <si>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</si>
  <si>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</si>
  <si>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</si>
  <si>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</si>
  <si>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</si>
  <si>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</si>
  <si>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</si>
  <si>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</si>
  <si>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</si>
  <si>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</si>
  <si>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</si>
  <si>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</si>
  <si>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</si>
  <si>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</si>
  <si>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</si>
  <si>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</si>
  <si>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</si>
  <si>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</si>
  <si>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</si>
  <si>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</si>
  <si>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</si>
  <si>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</si>
  <si>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</si>
  <si>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</si>
  <si>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</si>
  <si>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</si>
  <si>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</si>
  <si>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</si>
  <si>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</si>
  <si>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</si>
  <si>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</si>
  <si>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</si>
  <si>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</si>
  <si>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</si>
  <si>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</si>
  <si>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</si>
  <si>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</si>
  <si>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</si>
  <si>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</si>
  <si>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</si>
  <si>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</si>
  <si>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</si>
  <si>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</si>
  <si>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</si>
  <si>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</si>
  <si>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</si>
  <si>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</si>
  <si>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</si>
  <si>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</si>
  <si>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</si>
  <si>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</si>
  <si>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</si>
  <si>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</si>
  <si>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</si>
  <si>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</si>
  <si>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</si>
  <si>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</si>
  <si>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</si>
  <si>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</si>
  <si>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</si>
  <si>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</si>
  <si>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</si>
  <si>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</si>
  <si>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</si>
  <si>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</si>
  <si>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</si>
  <si>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</si>
  <si>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</si>
  <si>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</si>
  <si>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</si>
  <si>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</si>
  <si>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</si>
  <si>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</si>
  <si>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</si>
  <si>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</si>
  <si>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</si>
  <si>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</si>
  <si>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</si>
  <si>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</si>
  <si>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</si>
  <si>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</si>
  <si>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</si>
  <si>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</si>
  <si>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</si>
  <si>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</si>
  <si>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</si>
  <si>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</si>
  <si>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</si>
  <si>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</si>
  <si>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</si>
  <si>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</si>
  <si>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</si>
  <si>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</si>
  <si>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</si>
  <si>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</si>
  <si>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</si>
  <si>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</si>
  <si>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</si>
  <si>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</si>
  <si>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</si>
  <si>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</si>
  <si>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</si>
  <si>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</si>
  <si>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</si>
  <si>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</si>
  <si>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</si>
  <si>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</si>
  <si>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</si>
  <si>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</si>
  <si>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</si>
  <si>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</si>
  <si>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</si>
  <si>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</si>
  <si>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</si>
  <si>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</si>
  <si>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</si>
  <si>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</si>
  <si>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</si>
  <si>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</si>
  <si>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</si>
  <si>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</si>
  <si>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</si>
  <si>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</si>
  <si>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</si>
  <si>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</si>
  <si>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</si>
  <si>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</si>
  <si>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</si>
  <si>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</si>
  <si>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</si>
  <si>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</si>
  <si>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</si>
  <si>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</si>
  <si>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</si>
  <si>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</si>
  <si>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</si>
  <si>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</si>
  <si>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</si>
  <si>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</si>
  <si>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</si>
  <si>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</si>
  <si>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</si>
  <si>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</si>
  <si>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</si>
  <si>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</si>
  <si>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</si>
  <si>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</si>
  <si>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</si>
  <si>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</si>
  <si>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</si>
  <si>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</si>
  <si>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</si>
  <si>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</si>
  <si>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</si>
  <si>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</si>
  <si>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</si>
  <si>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</si>
  <si>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</si>
  <si>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</si>
  <si>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</si>
  <si>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</si>
  <si>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</si>
  <si>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</si>
  <si>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</si>
  <si>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</si>
  <si>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</si>
  <si>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</si>
  <si>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</si>
  <si>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</si>
  <si>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</si>
  <si>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</si>
  <si>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</si>
  <si>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</si>
  <si>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</si>
  <si>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</si>
  <si>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</si>
  <si>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</si>
  <si>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</si>
  <si>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</si>
  <si>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</si>
  <si>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</si>
  <si>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</si>
  <si>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</si>
  <si>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</si>
  <si>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</si>
  <si>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</si>
  <si>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</si>
  <si>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</si>
  <si>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</si>
  <si>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</si>
  <si>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</si>
  <si>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</si>
  <si>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</si>
  <si>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</si>
  <si>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</si>
  <si>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</si>
  <si>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</si>
  <si>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</si>
  <si>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</si>
  <si>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</si>
  <si>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</si>
  <si>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</si>
  <si>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</si>
  <si>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</si>
  <si>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</si>
  <si>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</si>
  <si>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</si>
  <si>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</si>
  <si>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</si>
  <si>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</si>
  <si>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</si>
  <si>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</si>
  <si>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</si>
  <si>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</si>
  <si>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</si>
  <si>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</si>
  <si>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</si>
  <si>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</si>
  <si>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</si>
  <si>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</si>
  <si>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</si>
  <si>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</si>
  <si>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</si>
  <si>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</si>
  <si>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</si>
  <si>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</si>
  <si>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</si>
  <si>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</si>
  <si>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</si>
  <si>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</si>
  <si>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</si>
  <si>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</si>
  <si>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</si>
  <si>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</si>
  <si>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</si>
  <si>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</si>
  <si>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</si>
  <si>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</si>
  <si>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</si>
  <si>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</si>
  <si>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</si>
  <si>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</si>
  <si>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</si>
  <si>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</si>
  <si>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</si>
  <si>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</si>
  <si>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</si>
  <si>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</si>
  <si>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</si>
  <si>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</si>
  <si>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</si>
  <si>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</si>
  <si>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</si>
  <si>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</si>
  <si>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</si>
  <si>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</si>
  <si>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</si>
  <si>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</si>
  <si>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</si>
  <si>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</si>
  <si>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</si>
  <si>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</si>
  <si>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</si>
  <si>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</si>
  <si>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</si>
  <si>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</si>
  <si>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</si>
  <si>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</si>
  <si>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</si>
  <si>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</si>
  <si>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</si>
  <si>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</si>
  <si>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</si>
  <si>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</si>
  <si>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</si>
  <si>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</si>
  <si>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</si>
  <si>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</si>
  <si>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</si>
  <si>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</si>
  <si>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</si>
  <si>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</si>
  <si>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</si>
  <si>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</si>
  <si>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</si>
  <si>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</si>
  <si>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</si>
  <si>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</si>
  <si>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</si>
  <si>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</si>
  <si>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</si>
  <si>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</si>
  <si>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</si>
  <si>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</si>
  <si>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</si>
  <si>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</si>
  <si>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</si>
  <si>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</si>
  <si>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</si>
  <si>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</si>
  <si>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</si>
  <si>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</si>
  <si>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</si>
  <si>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</si>
  <si>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</si>
  <si>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</si>
  <si>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</si>
  <si>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</si>
  <si>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</si>
  <si>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</si>
  <si>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</si>
  <si>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</si>
  <si>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</si>
  <si>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</si>
  <si>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</si>
  <si>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</si>
  <si>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</si>
  <si>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</si>
  <si>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</si>
  <si>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</si>
  <si>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</si>
  <si>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</si>
  <si>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</si>
  <si>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</si>
  <si>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</si>
  <si>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</si>
  <si>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</si>
  <si>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</si>
  <si>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</si>
  <si>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</si>
  <si>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</si>
  <si>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</si>
  <si>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</si>
  <si>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</si>
  <si>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</si>
  <si>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</si>
  <si>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</si>
  <si>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</si>
  <si>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</si>
  <si>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</si>
  <si>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</si>
  <si>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</si>
  <si>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</si>
  <si>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</si>
  <si>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</si>
  <si>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</si>
  <si>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</si>
  <si>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</si>
  <si>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</si>
  <si>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</si>
  <si>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</si>
  <si>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</si>
  <si>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</si>
  <si>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</si>
  <si>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</si>
  <si>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</si>
  <si>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</si>
  <si>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</si>
  <si>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</si>
  <si>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</si>
  <si>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</si>
  <si>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</si>
  <si>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</si>
  <si>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</si>
  <si>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</si>
  <si>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</si>
  <si>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</si>
  <si>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</si>
  <si>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</si>
  <si>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</si>
  <si>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</si>
  <si>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</si>
  <si>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</si>
  <si>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</si>
  <si>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</si>
  <si>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</si>
  <si>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</si>
  <si>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</si>
  <si>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</si>
  <si>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</si>
  <si>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</si>
  <si>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</si>
  <si>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</si>
  <si>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</si>
  <si>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</si>
  <si>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</si>
  <si>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</si>
  <si>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</si>
  <si>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</si>
  <si>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</si>
  <si>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</si>
  <si>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</si>
  <si>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</si>
  <si>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</si>
  <si>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</si>
  <si>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</si>
  <si>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</si>
  <si>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</si>
  <si>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</si>
  <si>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</si>
  <si>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</si>
  <si>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</si>
  <si>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</si>
  <si>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</si>
  <si>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</si>
  <si>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</si>
  <si>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</si>
  <si>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</si>
  <si>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</si>
  <si>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</si>
  <si>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</si>
  <si>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</si>
  <si>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</si>
  <si>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</si>
  <si>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</si>
  <si>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</si>
  <si>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</si>
  <si>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</si>
  <si>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</si>
  <si>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</si>
  <si>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</si>
  <si>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</si>
  <si>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</si>
  <si>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</si>
  <si>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</si>
  <si>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</si>
  <si>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</si>
  <si>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</si>
  <si>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</si>
  <si>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</si>
  <si>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</si>
  <si>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</si>
  <si>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</si>
  <si>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</si>
  <si>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</si>
  <si>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</si>
  <si>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</si>
  <si>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</si>
  <si>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</si>
  <si>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</si>
  <si>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</si>
  <si>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</si>
  <si>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</si>
  <si>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</si>
  <si>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</si>
  <si>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</si>
  <si>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</si>
  <si>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</si>
  <si>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</si>
  <si>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</si>
  <si>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</si>
  <si>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</si>
  <si>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</si>
  <si>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</si>
  <si>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</si>
  <si>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</si>
  <si>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</si>
  <si>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</si>
  <si>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</si>
  <si>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</si>
  <si>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</si>
  <si>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</si>
  <si>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</si>
  <si>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</si>
  <si>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</si>
  <si>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</si>
  <si>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</si>
  <si>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</si>
  <si>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</si>
  <si>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</si>
  <si>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</si>
  <si>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</si>
  <si>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</si>
  <si>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</si>
  <si>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</si>
  <si>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</si>
  <si>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</si>
  <si>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</si>
  <si>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</si>
  <si>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</si>
  <si>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</si>
  <si>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</si>
  <si>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</si>
  <si>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</si>
  <si>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</si>
  <si>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</si>
  <si>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</si>
  <si>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</si>
  <si>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</si>
  <si>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</si>
  <si>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</si>
  <si>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</si>
  <si>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</si>
  <si>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</si>
  <si>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</si>
  <si>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</si>
  <si>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</si>
  <si>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</si>
  <si>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</si>
  <si>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</si>
  <si>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</si>
  <si>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</si>
  <si>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</si>
  <si>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</si>
  <si>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</si>
  <si>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</si>
  <si>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</si>
  <si>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</si>
  <si>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</si>
  <si>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</si>
  <si>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</si>
  <si>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</si>
  <si>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</si>
  <si>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</si>
  <si>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</si>
  <si>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</si>
  <si>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</si>
  <si>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</si>
  <si>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</si>
  <si>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</si>
  <si>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</si>
  <si>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</si>
  <si>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</si>
  <si>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</si>
  <si>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</si>
  <si>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</si>
  <si>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</si>
  <si>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</si>
  <si>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</si>
  <si>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</si>
  <si>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</si>
  <si>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</si>
  <si>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</si>
  <si>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</si>
  <si>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</si>
  <si>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</si>
  <si>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</si>
  <si>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</si>
  <si>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</si>
  <si>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</si>
  <si>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</si>
  <si>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</si>
  <si>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</si>
  <si>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</si>
  <si>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</si>
  <si>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</si>
  <si>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</si>
  <si>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</si>
  <si>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</si>
  <si>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</si>
  <si>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</si>
  <si>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</si>
  <si>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</si>
  <si>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</si>
  <si>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</si>
  <si>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</si>
  <si>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</si>
  <si>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</si>
  <si>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</si>
  <si>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</si>
  <si>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</si>
  <si>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</si>
  <si>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</si>
  <si>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</si>
  <si>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</si>
  <si>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</si>
  <si>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</si>
  <si>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</si>
  <si>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</si>
  <si>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</si>
  <si>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</si>
  <si>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</si>
  <si>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</si>
  <si>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</si>
  <si>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</si>
  <si>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</si>
  <si>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</si>
  <si>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</si>
  <si>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</si>
  <si>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</si>
  <si>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</si>
  <si>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</si>
  <si>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</si>
  <si>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</si>
  <si>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</si>
  <si>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</si>
  <si>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</si>
  <si>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</si>
  <si>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</si>
  <si>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</si>
  <si>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</si>
  <si>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</si>
  <si>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</si>
  <si>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</si>
  <si>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</si>
  <si>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</si>
  <si>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</si>
  <si>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</si>
  <si>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</si>
  <si>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</si>
  <si>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</si>
  <si>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</si>
  <si>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</si>
  <si>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</si>
  <si>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</si>
  <si>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</si>
  <si>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</si>
  <si>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</si>
  <si>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</si>
  <si>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</si>
  <si>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</si>
  <si>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</si>
  <si>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</si>
  <si>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</si>
  <si>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</si>
  <si>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</si>
  <si>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</si>
  <si>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</si>
  <si>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</si>
  <si>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</si>
  <si>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</si>
  <si>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</si>
  <si>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</si>
  <si>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</si>
  <si>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</si>
  <si>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</si>
  <si>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</si>
  <si>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</si>
  <si>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</si>
  <si>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</si>
  <si>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</si>
  <si>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</si>
  <si>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</si>
  <si>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</si>
  <si>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</si>
  <si>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</si>
  <si>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</si>
  <si>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</si>
  <si>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</si>
  <si>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</si>
  <si>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</si>
  <si>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</si>
  <si>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</si>
  <si>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</si>
  <si>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</si>
  <si>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</si>
  <si>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</si>
  <si>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</si>
  <si>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</si>
  <si>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</si>
  <si>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</si>
  <si>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</si>
  <si>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</si>
  <si>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</si>
  <si>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</si>
  <si>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</si>
  <si>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</si>
  <si>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</si>
  <si>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</si>
  <si>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</si>
  <si>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</si>
  <si>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</si>
  <si>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</si>
  <si>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</si>
  <si>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</si>
  <si>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</si>
  <si>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</si>
  <si>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</si>
  <si>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</si>
  <si>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</si>
  <si>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</si>
  <si>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</si>
  <si>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</si>
  <si>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</si>
  <si>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</si>
  <si>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</si>
  <si>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</si>
  <si>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</si>
  <si>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</si>
  <si>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</si>
  <si>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</si>
  <si>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</si>
  <si>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</si>
  <si>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</si>
  <si>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</si>
  <si>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</si>
  <si>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</si>
  <si>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</si>
  <si>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</si>
  <si>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</si>
  <si>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</si>
  <si>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</si>
  <si>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</si>
  <si>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</si>
  <si>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</si>
  <si>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</si>
  <si>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</si>
  <si>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</si>
  <si>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</si>
  <si>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</si>
  <si>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</si>
  <si>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</si>
  <si>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</si>
  <si>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</si>
  <si>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</si>
  <si>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</si>
  <si>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</si>
  <si>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</si>
  <si>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</si>
  <si>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</si>
  <si>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</si>
  <si>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</si>
  <si>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</si>
  <si>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</si>
  <si>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</si>
  <si>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</si>
  <si>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</si>
  <si>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</si>
  <si>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</si>
  <si>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</si>
  <si>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</si>
  <si>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</si>
  <si>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</si>
  <si>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</si>
  <si>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</si>
  <si>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</si>
  <si>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</si>
  <si>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</si>
  <si>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</si>
  <si>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</si>
  <si>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</si>
  <si>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</si>
  <si>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</si>
  <si>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</si>
  <si>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</si>
  <si>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</si>
  <si>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</si>
  <si>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</si>
  <si>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</si>
  <si>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</si>
  <si>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</si>
  <si>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</si>
  <si>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</si>
  <si>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</si>
  <si>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</si>
  <si>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</si>
  <si>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</si>
  <si>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</si>
  <si>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</si>
  <si>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</si>
  <si>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</si>
  <si>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</si>
  <si>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</si>
  <si>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</si>
  <si>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</si>
  <si>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</si>
  <si>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</si>
  <si>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</si>
  <si>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</si>
  <si>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</si>
  <si>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</si>
  <si>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</si>
  <si>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</si>
  <si>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</si>
  <si>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</si>
  <si>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</si>
  <si>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</si>
  <si>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</si>
  <si>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</si>
  <si>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</si>
  <si>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</si>
  <si>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</si>
  <si>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</si>
  <si>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</si>
  <si>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</si>
  <si>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</si>
  <si>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</si>
  <si>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</si>
  <si>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</si>
  <si>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</si>
  <si>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</si>
  <si>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</si>
  <si>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</si>
  <si>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</si>
  <si>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</si>
  <si>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</si>
  <si>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</si>
  <si>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</si>
  <si>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</si>
  <si>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</si>
  <si>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</si>
  <si>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</si>
  <si>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</si>
  <si>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</si>
  <si>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</si>
  <si>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</si>
  <si>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</si>
  <si>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</si>
  <si>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</si>
  <si>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</si>
  <si>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</si>
  <si>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</si>
  <si>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</si>
  <si>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</si>
  <si>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</si>
  <si>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</si>
  <si>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</si>
  <si>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</si>
  <si>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</si>
  <si>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</si>
  <si>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</si>
  <si>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</si>
  <si>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</si>
  <si>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</si>
  <si>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</si>
  <si>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</si>
  <si>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</si>
  <si>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</si>
  <si>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</si>
  <si>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</si>
  <si>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</si>
  <si>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</si>
  <si>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</si>
  <si>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</si>
  <si>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</si>
  <si>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</si>
  <si>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</si>
  <si>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</si>
  <si>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</si>
  <si>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</si>
  <si>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</si>
  <si>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</si>
  <si>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</si>
  <si>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</si>
  <si>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</si>
  <si>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</si>
  <si>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</si>
  <si>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</si>
  <si>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</si>
  <si>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</si>
  <si>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</si>
  <si>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</si>
  <si>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</si>
  <si>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</si>
  <si>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</si>
  <si>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</si>
  <si>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</si>
  <si>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</si>
  <si>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</si>
  <si>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</si>
  <si>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</si>
  <si>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</si>
  <si>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</si>
  <si>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</si>
  <si>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</si>
  <si>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</si>
  <si>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</si>
  <si>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</si>
  <si>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</si>
  <si>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</si>
  <si>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</si>
  <si>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</si>
  <si>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</si>
  <si>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</si>
  <si>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</si>
  <si>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</si>
  <si>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</si>
  <si>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</si>
  <si>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</si>
  <si>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</si>
  <si>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</si>
  <si>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</si>
  <si>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</si>
  <si>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</si>
  <si>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</si>
  <si>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</si>
  <si>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</si>
  <si>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</si>
  <si>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</si>
  <si>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</si>
  <si>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</si>
  <si>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</si>
  <si>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</si>
  <si>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</si>
  <si>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</si>
  <si>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</si>
  <si>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</si>
  <si>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</si>
  <si>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</si>
  <si>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</si>
  <si>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</si>
  <si>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</si>
  <si>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</si>
  <si>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</si>
  <si>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</si>
  <si>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</si>
  <si>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</si>
  <si>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</si>
  <si>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</si>
  <si>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</si>
  <si>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</si>
  <si>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</si>
  <si>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</si>
  <si>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</si>
  <si>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</si>
  <si>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</si>
  <si>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</si>
  <si>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</si>
  <si>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</si>
  <si>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</si>
  <si>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</si>
  <si>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</si>
  <si>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</si>
  <si>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</si>
  <si>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</si>
  <si>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</si>
  <si>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</si>
  <si>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</si>
  <si>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</si>
  <si>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</si>
  <si>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</si>
  <si>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</si>
  <si>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</si>
  <si>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</si>
  <si>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</si>
  <si>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</si>
  <si>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</si>
  <si>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</si>
  <si>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</si>
  <si>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</si>
  <si>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</si>
  <si>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</si>
  <si>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</si>
  <si>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</si>
  <si>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</si>
  <si>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</si>
  <si>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</si>
  <si>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</si>
  <si>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</si>
  <si>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</si>
  <si>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</si>
  <si>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</si>
  <si>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</si>
  <si>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</si>
  <si>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</si>
  <si>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</si>
  <si>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</si>
  <si>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</si>
  <si>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</si>
  <si>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</si>
  <si>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</si>
  <si>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</si>
  <si>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</si>
  <si>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</si>
  <si>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</si>
  <si>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</si>
  <si>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</si>
  <si>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</si>
  <si>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</si>
  <si>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</si>
  <si>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</si>
  <si>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</si>
  <si>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</si>
  <si>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</si>
  <si>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</si>
  <si>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</si>
  <si>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</si>
  <si>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</si>
  <si>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</si>
  <si>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</si>
  <si>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</si>
  <si>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</si>
  <si>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</si>
  <si>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</si>
  <si>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</si>
  <si>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</si>
  <si>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</si>
  <si>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</si>
  <si>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</si>
  <si>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</si>
  <si>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</si>
  <si>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</si>
  <si>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</si>
  <si>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</si>
  <si>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</si>
  <si>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</si>
  <si>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</si>
  <si>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</si>
  <si>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</si>
  <si>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</si>
  <si>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</si>
  <si>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</si>
  <si>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</si>
  <si>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</si>
  <si>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</si>
  <si>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</si>
  <si>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</si>
  <si>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</si>
  <si>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</si>
  <si>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</si>
  <si>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</si>
  <si>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</si>
  <si>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</si>
  <si>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</si>
  <si>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</si>
  <si>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</si>
  <si>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</si>
  <si>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</si>
  <si>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</si>
  <si>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</si>
  <si>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</si>
  <si>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</si>
  <si>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</si>
  <si>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</si>
  <si>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</si>
  <si>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</si>
  <si>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</si>
  <si>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</si>
  <si>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</si>
  <si>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</si>
  <si>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</si>
  <si>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</si>
  <si>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</si>
  <si>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</si>
  <si>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</si>
  <si>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</si>
  <si>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</si>
  <si>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</si>
  <si>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</si>
  <si>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</si>
  <si>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</si>
  <si>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</si>
  <si>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</si>
  <si>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</si>
  <si>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</si>
  <si>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</si>
  <si>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</si>
  <si>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</si>
  <si>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</si>
  <si>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</si>
  <si>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</si>
  <si>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</si>
  <si>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</si>
  <si>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</si>
  <si>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</si>
  <si>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</si>
  <si>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</si>
  <si>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</si>
  <si>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</si>
  <si>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</si>
  <si>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</si>
  <si>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</si>
  <si>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</si>
  <si>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</si>
  <si>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</si>
  <si>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</si>
  <si>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</si>
  <si>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</si>
  <si>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</si>
  <si>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</si>
  <si>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</si>
  <si>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</si>
  <si>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</si>
  <si>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</si>
  <si>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</si>
  <si>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</si>
  <si>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</si>
  <si>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</si>
  <si>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</si>
  <si>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</si>
  <si>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</si>
  <si>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</si>
  <si>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</si>
  <si>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</si>
  <si>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</si>
  <si>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</si>
  <si>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</si>
  <si>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</si>
  <si>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</si>
  <si>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</si>
  <si>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</si>
  <si>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</si>
  <si>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</si>
  <si>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</si>
  <si>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</si>
  <si>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</si>
  <si>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</si>
  <si>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</si>
  <si>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</si>
  <si>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</si>
  <si>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</si>
  <si>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</si>
  <si>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</si>
  <si>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</si>
  <si>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</si>
  <si>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</si>
  <si>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</si>
  <si>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</si>
  <si>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</si>
  <si>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</si>
  <si>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</si>
  <si>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</si>
  <si>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</si>
  <si>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</si>
  <si>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</si>
  <si>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</si>
  <si>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</si>
  <si>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</si>
  <si>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</si>
  <si>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</si>
  <si>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</si>
  <si>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</si>
  <si>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</si>
  <si>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</si>
  <si>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</si>
  <si>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</si>
  <si>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</si>
  <si>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</si>
  <si>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</si>
  <si>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</si>
  <si>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</si>
  <si>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</si>
  <si>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</si>
  <si>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</si>
  <si>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</si>
  <si>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</si>
  <si>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</si>
  <si>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</si>
  <si>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</si>
  <si>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</si>
  <si>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</si>
  <si>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</si>
  <si>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</si>
  <si>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</si>
  <si>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</si>
  <si>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</si>
  <si>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</si>
  <si>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</si>
  <si>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</si>
  <si>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</si>
  <si>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</si>
  <si>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</si>
  <si>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</si>
  <si>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</si>
  <si>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</si>
  <si>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</si>
  <si>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</si>
  <si>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</si>
  <si>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</si>
  <si>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</si>
  <si>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</si>
  <si>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</si>
  <si>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</si>
  <si>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</si>
  <si>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</si>
  <si>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</si>
  <si>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</si>
  <si>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</si>
  <si>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</si>
  <si>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</si>
  <si>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</si>
  <si>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</si>
  <si>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</si>
  <si>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</si>
  <si>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</si>
  <si>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</si>
  <si>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</si>
  <si>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</si>
  <si>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</si>
  <si>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</si>
  <si>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</si>
  <si>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</si>
  <si>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</si>
  <si>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</si>
  <si>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</si>
  <si>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</si>
  <si>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</si>
  <si>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</si>
  <si>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</si>
  <si>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</si>
  <si>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</si>
  <si>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</si>
  <si>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</si>
  <si>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</si>
  <si>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</si>
  <si>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</si>
  <si>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</si>
  <si>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</si>
  <si>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</si>
  <si>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</si>
  <si>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</si>
  <si>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</si>
  <si>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</si>
  <si>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</si>
  <si>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</si>
  <si>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</si>
  <si>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</si>
  <si>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</si>
  <si>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</si>
  <si>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</si>
  <si>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</si>
  <si>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</si>
  <si>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</si>
  <si>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</si>
  <si>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</si>
  <si>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</si>
  <si>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</si>
  <si>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</si>
  <si>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</si>
  <si>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</si>
  <si>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</si>
  <si>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</si>
  <si>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</si>
  <si>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</si>
  <si>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</si>
  <si>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</si>
  <si>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</si>
  <si>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</si>
  <si>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</si>
  <si>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</si>
  <si>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</si>
  <si>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</si>
  <si>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</si>
  <si>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</si>
  <si>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</si>
  <si>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</si>
  <si>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</si>
  <si>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</si>
  <si>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</si>
  <si>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</si>
  <si>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</si>
  <si>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</si>
  <si>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</si>
  <si>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</si>
  <si>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</si>
  <si>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</si>
  <si>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</si>
  <si>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</si>
  <si>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</si>
  <si>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</si>
  <si>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</si>
  <si>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</si>
  <si>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</si>
  <si>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</si>
  <si>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</si>
  <si>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</si>
  <si>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</si>
  <si>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</si>
  <si>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</si>
  <si>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</si>
  <si>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</si>
  <si>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</si>
  <si>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</si>
  <si>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</si>
  <si>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</si>
  <si>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</si>
  <si>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</si>
  <si>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</si>
  <si>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</si>
  <si>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</si>
  <si>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</si>
  <si>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</si>
  <si>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</si>
  <si>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</si>
  <si>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</si>
  <si>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</si>
  <si>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</si>
  <si>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</si>
  <si>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</si>
  <si>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</si>
  <si>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</si>
  <si>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</si>
  <si>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</si>
  <si>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</si>
  <si>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</si>
  <si>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</si>
  <si>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</si>
  <si>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</si>
  <si>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</si>
  <si>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</si>
  <si>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</si>
  <si>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</si>
  <si>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</si>
  <si>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</si>
  <si>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</si>
  <si>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</si>
  <si>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</si>
  <si>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</si>
  <si>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</si>
  <si>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</si>
  <si>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</si>
  <si>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</si>
  <si>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</si>
  <si>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</si>
  <si>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</si>
  <si>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</si>
  <si>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</si>
  <si>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</si>
  <si>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</si>
  <si>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</si>
  <si>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</si>
  <si>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</si>
  <si>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</si>
  <si>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</si>
  <si>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</si>
  <si>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</si>
  <si>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</si>
  <si>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</si>
  <si>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</si>
  <si>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</si>
  <si>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</si>
  <si>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</si>
  <si>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</si>
  <si>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</si>
  <si>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</si>
  <si>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</si>
  <si>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</si>
  <si>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</si>
  <si>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</si>
  <si>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</si>
  <si>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</si>
  <si>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</si>
  <si>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</si>
  <si>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</si>
  <si>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</si>
  <si>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</si>
  <si>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</si>
  <si>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</si>
  <si>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</si>
  <si>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</si>
  <si>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</si>
  <si>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</si>
  <si>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</si>
  <si>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</si>
  <si>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</si>
  <si>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</si>
  <si>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</si>
  <si>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</si>
  <si>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</si>
  <si>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</si>
  <si>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</si>
  <si>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</si>
  <si>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</si>
  <si>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</si>
  <si>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</si>
  <si>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</si>
  <si>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</si>
  <si>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</si>
  <si>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</si>
  <si>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</si>
  <si>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</si>
  <si>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</si>
  <si>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</si>
  <si>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</si>
  <si>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</si>
  <si>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</si>
  <si>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</si>
  <si>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</si>
  <si>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</si>
  <si>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</si>
  <si>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</si>
  <si>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</si>
  <si>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</si>
  <si>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</si>
  <si>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</si>
  <si>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</si>
  <si>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</si>
  <si>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</si>
  <si>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</si>
  <si>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</si>
  <si>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</si>
  <si>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</si>
  <si>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</si>
  <si>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</si>
  <si>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</si>
  <si>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</si>
  <si>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</si>
  <si>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</si>
  <si>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</si>
  <si>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</si>
  <si>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</si>
  <si>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</si>
  <si>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</si>
  <si>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</si>
  <si>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</si>
  <si>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</si>
  <si>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</si>
  <si>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</si>
  <si>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</si>
  <si>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</si>
  <si>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</si>
  <si>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</si>
  <si>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</si>
  <si>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</si>
  <si>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</si>
  <si>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</si>
  <si>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</si>
  <si>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</si>
  <si>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</si>
  <si>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</si>
  <si>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</si>
  <si>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</si>
  <si>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</si>
  <si>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</si>
  <si>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</si>
  <si>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</si>
  <si>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</si>
  <si>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</si>
  <si>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</si>
  <si>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</si>
  <si>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</si>
  <si>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</si>
  <si>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</si>
  <si>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</si>
  <si>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</si>
  <si>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</si>
  <si>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</si>
  <si>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</si>
  <si>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</si>
  <si>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</si>
  <si>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</si>
  <si>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</si>
  <si>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</si>
  <si>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</si>
  <si>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</si>
  <si>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</si>
  <si>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</si>
  <si>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</si>
  <si>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</si>
  <si>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</si>
  <si>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</si>
  <si>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</si>
  <si>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</si>
  <si>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</si>
  <si>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</si>
  <si>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</si>
  <si>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</si>
  <si>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</si>
  <si>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</si>
  <si>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</si>
  <si>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</si>
  <si>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</si>
  <si>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</si>
  <si>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</si>
  <si>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</si>
  <si>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</si>
  <si>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</si>
  <si>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</si>
  <si>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</si>
  <si>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</si>
  <si>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</si>
  <si>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</si>
  <si>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</si>
  <si>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</si>
  <si>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</si>
  <si>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</si>
  <si>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</si>
  <si>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</si>
  <si>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</si>
  <si>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</si>
  <si>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</si>
  <si>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</si>
  <si>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</si>
  <si>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</si>
  <si>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</si>
  <si>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</si>
  <si>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</si>
  <si>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</si>
  <si>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</si>
  <si>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</si>
  <si>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</si>
  <si>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</si>
  <si>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</si>
  <si>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</si>
  <si>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</si>
  <si>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</si>
  <si>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</si>
  <si>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</si>
  <si>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</si>
  <si>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</si>
  <si>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</si>
  <si>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</si>
  <si>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</si>
  <si>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</si>
  <si>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</si>
  <si>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</si>
  <si>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</si>
  <si>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</si>
  <si>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</si>
  <si>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</si>
  <si>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</si>
  <si>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</si>
  <si>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</si>
  <si>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</si>
  <si>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</si>
  <si>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</si>
  <si>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</si>
  <si>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</si>
  <si>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</si>
  <si>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</si>
  <si>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</si>
  <si>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</si>
  <si>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</si>
  <si>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</si>
  <si>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</si>
  <si>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</si>
  <si>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</si>
  <si>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</si>
  <si>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</si>
  <si>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</si>
  <si>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</si>
  <si>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</si>
  <si>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</si>
  <si>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</si>
  <si>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</si>
  <si>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</si>
  <si>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</si>
  <si>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</si>
  <si>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</si>
  <si>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</si>
  <si>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</si>
  <si>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</si>
  <si>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</si>
  <si>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</si>
  <si>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</si>
  <si>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</si>
  <si>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</si>
  <si>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</si>
  <si>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</si>
  <si>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</si>
  <si>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</si>
  <si>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</si>
  <si>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</si>
  <si>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</si>
  <si>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</si>
  <si>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</si>
  <si>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</si>
  <si>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</si>
  <si>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</si>
  <si>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</si>
  <si>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</si>
  <si>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</si>
  <si>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</si>
  <si>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</si>
  <si>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</si>
  <si>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</si>
  <si>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</si>
  <si>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</si>
  <si>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</si>
  <si>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</si>
  <si>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</si>
  <si>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</si>
  <si>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</si>
  <si>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</si>
  <si>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</si>
  <si>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</si>
  <si>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</si>
  <si>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</si>
  <si>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</si>
  <si>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</si>
  <si>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</si>
  <si>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</si>
  <si>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</si>
  <si>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</si>
  <si>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</si>
  <si>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</si>
  <si>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</si>
  <si>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</si>
  <si>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</si>
  <si>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</si>
  <si>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</si>
  <si>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</si>
  <si>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</si>
  <si>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</si>
  <si>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</si>
  <si>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</si>
  <si>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</si>
  <si>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</si>
  <si>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</si>
  <si>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</si>
  <si>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</si>
  <si>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</si>
  <si>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</si>
  <si>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</si>
  <si>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</si>
  <si>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</si>
  <si>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</si>
  <si>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</si>
  <si>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</si>
  <si>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</si>
  <si>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</si>
  <si>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</si>
  <si>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</si>
  <si>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</si>
  <si>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</si>
  <si>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</si>
  <si>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</si>
  <si>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</si>
  <si>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</si>
  <si>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</si>
  <si>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</si>
  <si>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</si>
  <si>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</si>
  <si>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</si>
  <si>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</si>
  <si>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</si>
  <si>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</si>
  <si>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</si>
  <si>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</si>
  <si>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</si>
  <si>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</si>
  <si>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</si>
  <si>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</si>
  <si>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</si>
  <si>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</si>
  <si>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</si>
  <si>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</si>
  <si>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</si>
  <si>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</si>
  <si>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</si>
  <si>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</si>
  <si>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</si>
  <si>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</si>
  <si>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</si>
  <si>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</si>
  <si>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</si>
  <si>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</si>
  <si>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</si>
  <si>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</si>
  <si>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</si>
  <si>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</si>
  <si>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</si>
  <si>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</si>
  <si>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</si>
  <si>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</si>
  <si>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</si>
  <si>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</si>
  <si>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</si>
  <si>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</si>
  <si>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</si>
  <si>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</si>
  <si>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</si>
  <si>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</si>
  <si>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</si>
  <si>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</si>
  <si>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</si>
  <si>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</si>
  <si>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</si>
  <si>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</si>
  <si>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</si>
  <si>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</si>
  <si>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</si>
  <si>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</si>
  <si>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</si>
  <si>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</si>
  <si>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</si>
  <si>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</si>
  <si>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</si>
  <si>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</si>
  <si>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</si>
  <si>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</si>
  <si>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</si>
  <si>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</si>
  <si>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</si>
  <si>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</si>
  <si>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</si>
  <si>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</si>
  <si>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</si>
  <si>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</si>
  <si>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</si>
  <si>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</si>
  <si>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</si>
  <si>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</si>
  <si>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</si>
  <si>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</si>
  <si>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</si>
  <si>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</si>
  <si>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</si>
  <si>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</si>
  <si>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</si>
  <si>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</si>
  <si>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</si>
  <si>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</si>
  <si>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</si>
  <si>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</si>
  <si>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</si>
  <si>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</si>
  <si>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</si>
  <si>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</si>
  <si>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</si>
  <si>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</si>
  <si>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</si>
  <si>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</si>
  <si>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</si>
  <si>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</si>
  <si>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</si>
  <si>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</si>
  <si>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</si>
  <si>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</si>
  <si>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</si>
  <si>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</si>
  <si>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</si>
  <si>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</si>
  <si>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</si>
  <si>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</si>
  <si>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</si>
  <si>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</si>
  <si>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</si>
  <si>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</si>
  <si>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</si>
  <si>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</si>
  <si>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</si>
  <si>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</si>
  <si>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</si>
  <si>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</si>
  <si>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</si>
  <si>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</si>
  <si>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</si>
  <si>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</si>
  <si>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</si>
  <si>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</si>
  <si>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</si>
  <si>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</si>
  <si>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</si>
  <si>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</si>
  <si>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</si>
  <si>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</si>
  <si>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</si>
  <si>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</si>
  <si>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</si>
  <si>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</si>
  <si>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</si>
  <si>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</si>
  <si>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</si>
  <si>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</si>
  <si>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</si>
  <si>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</si>
  <si>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</si>
  <si>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</si>
  <si>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</si>
  <si>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</si>
  <si>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</si>
  <si>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</si>
  <si>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</si>
  <si>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</si>
  <si>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</si>
  <si>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</si>
  <si>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</si>
  <si>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</si>
  <si>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</si>
  <si>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</si>
  <si>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</si>
  <si>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</si>
  <si>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</si>
  <si>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</si>
  <si>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</si>
  <si>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</si>
  <si>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</si>
  <si>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</si>
  <si>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</si>
  <si>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</si>
  <si>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</si>
  <si>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</si>
  <si>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</si>
  <si>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</si>
  <si>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</si>
  <si>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</si>
  <si>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</si>
  <si>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</si>
  <si>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</si>
  <si>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</si>
  <si>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</si>
  <si>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</si>
  <si>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</si>
  <si>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</si>
  <si>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</si>
  <si>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</si>
  <si>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</si>
  <si>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</si>
  <si>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</si>
  <si>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</si>
  <si>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</si>
  <si>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</si>
  <si>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</si>
  <si>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</si>
  <si>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</si>
  <si>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</si>
  <si>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</si>
  <si>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</si>
  <si>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</si>
  <si>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</si>
  <si>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</si>
  <si>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</si>
  <si>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</si>
  <si>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</si>
  <si>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</si>
  <si>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</si>
  <si>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</si>
  <si>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</si>
  <si>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</si>
  <si>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</si>
  <si>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</si>
  <si>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</si>
  <si>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</si>
  <si>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</si>
  <si>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</si>
  <si>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</si>
  <si>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</si>
  <si>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</si>
  <si>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</si>
  <si>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</si>
  <si>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</si>
  <si>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</si>
  <si>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</si>
  <si>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</si>
  <si>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</si>
  <si>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</si>
  <si>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</si>
  <si>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</si>
  <si>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</si>
  <si>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</si>
  <si>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</si>
  <si>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</si>
  <si>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</si>
  <si>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</si>
  <si>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</si>
  <si>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</si>
  <si>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</si>
  <si>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</si>
  <si>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</si>
  <si>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</si>
  <si>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</si>
  <si>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</si>
  <si>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</si>
  <si>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</si>
  <si>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</si>
  <si>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</si>
  <si>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</si>
  <si>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</si>
  <si>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</si>
  <si>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</si>
  <si>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</si>
  <si>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</si>
  <si>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</si>
  <si>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</si>
  <si>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</si>
  <si>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</si>
  <si>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</si>
  <si>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</si>
  <si>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</si>
  <si>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</si>
  <si>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</si>
  <si>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</si>
  <si>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</si>
  <si>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</si>
  <si>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</si>
  <si>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</si>
  <si>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</si>
  <si>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</si>
  <si>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</si>
  <si>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</si>
  <si>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</si>
  <si>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</si>
  <si>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</si>
  <si>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</si>
  <si>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</si>
  <si>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</si>
  <si>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</si>
  <si>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</si>
  <si>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</si>
  <si>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</si>
  <si>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</si>
  <si>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</si>
  <si>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</si>
  <si>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</si>
  <si>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</si>
  <si>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</si>
  <si>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</si>
  <si>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</si>
  <si>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</si>
  <si>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</si>
  <si>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</si>
  <si>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</si>
  <si>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</si>
  <si>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</si>
  <si>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</si>
  <si>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</si>
  <si>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</si>
  <si>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</si>
  <si>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</si>
  <si>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</si>
  <si>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</si>
  <si>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</si>
  <si>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</si>
  <si>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</si>
  <si>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</si>
  <si>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</si>
  <si>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</si>
  <si>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</si>
  <si>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</si>
  <si>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</si>
  <si>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</si>
  <si>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</si>
  <si>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</si>
  <si>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</si>
  <si>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</si>
  <si>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</si>
  <si>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</si>
  <si>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</si>
  <si>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</si>
  <si>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</si>
  <si>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</si>
  <si>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</si>
  <si>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</si>
  <si>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</si>
  <si>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</si>
  <si>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</si>
  <si>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</si>
  <si>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</si>
  <si>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</si>
  <si>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</si>
  <si>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</si>
  <si>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</si>
  <si>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</si>
  <si>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</si>
  <si>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</si>
  <si>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</si>
  <si>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</si>
  <si>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</si>
  <si>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</si>
  <si>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</si>
  <si>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</si>
  <si>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</si>
  <si>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</si>
  <si>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</si>
  <si>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</si>
  <si>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</si>
  <si>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</si>
  <si>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</si>
  <si>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</si>
  <si>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</si>
  <si>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</si>
  <si>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</si>
  <si>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</si>
  <si>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</si>
  <si>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</si>
  <si>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</si>
  <si>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</si>
  <si>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</si>
  <si>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</si>
  <si>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</si>
  <si>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</si>
  <si>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</si>
  <si>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</si>
  <si>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</si>
  <si>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</si>
  <si>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</si>
  <si>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</si>
  <si>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</si>
  <si>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</si>
  <si>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</si>
  <si>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</si>
  <si>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</si>
  <si>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</si>
  <si>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</si>
  <si>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</si>
  <si>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</si>
  <si>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</si>
  <si>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</si>
  <si>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</si>
  <si>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</si>
  <si>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</si>
  <si>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</si>
  <si>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</si>
  <si>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</si>
  <si>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</si>
  <si>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</si>
  <si>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</si>
  <si>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</si>
  <si>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</si>
  <si>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</si>
  <si>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</si>
  <si>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</si>
  <si>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</si>
  <si>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</si>
  <si>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</si>
  <si>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</si>
  <si>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</si>
  <si>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</si>
  <si>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</si>
  <si>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</si>
  <si>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</si>
  <si>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</si>
  <si>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</si>
  <si>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</si>
  <si>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</si>
  <si>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</si>
  <si>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</si>
  <si>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</si>
  <si>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</si>
  <si>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</si>
  <si>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</si>
  <si>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</si>
  <si>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</si>
  <si>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</si>
  <si>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</si>
  <si>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</si>
  <si>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</si>
  <si>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</si>
  <si>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</si>
  <si>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</si>
  <si>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</si>
  <si>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</si>
  <si>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</si>
  <si>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</si>
  <si>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</si>
  <si>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</si>
  <si>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</si>
  <si>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</si>
  <si>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</si>
  <si>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</si>
  <si>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</si>
  <si>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</si>
  <si>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</si>
  <si>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</si>
  <si>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</si>
  <si>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</si>
  <si>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</si>
  <si>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</si>
  <si>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</si>
  <si>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</si>
  <si>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</si>
  <si>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</si>
  <si>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</si>
  <si>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</si>
  <si>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</si>
  <si>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</si>
  <si>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</si>
  <si>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</si>
  <si>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</si>
  <si>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</si>
  <si>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</si>
  <si>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</si>
  <si>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</si>
  <si>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</si>
  <si>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</si>
  <si>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</si>
  <si>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</si>
  <si>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</si>
  <si>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</si>
  <si>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</si>
  <si>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</si>
  <si>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</si>
  <si>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</si>
  <si>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</si>
  <si>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</si>
  <si>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</si>
  <si>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</si>
  <si>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</si>
  <si>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</si>
  <si>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</si>
  <si>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</si>
  <si>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</si>
  <si>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</si>
  <si>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</si>
  <si>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</si>
  <si>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</si>
  <si>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</si>
  <si>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</si>
  <si>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</si>
  <si>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</si>
  <si>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</si>
  <si>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</si>
  <si>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</si>
  <si>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</si>
  <si>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</si>
  <si>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</si>
  <si>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</si>
  <si>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</si>
  <si>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</si>
  <si>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</si>
  <si>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</si>
  <si>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</si>
  <si>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</si>
  <si>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</si>
  <si>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</si>
  <si>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</si>
  <si>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</si>
  <si>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</si>
  <si>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</si>
  <si>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</si>
  <si>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</si>
  <si>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</si>
  <si>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</si>
  <si>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</si>
  <si>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</si>
  <si>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</si>
  <si>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</si>
  <si>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</si>
  <si>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</si>
  <si>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</si>
  <si>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</si>
  <si>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</si>
  <si>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</si>
  <si>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</si>
  <si>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</si>
  <si>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</si>
  <si>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</si>
  <si>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</si>
  <si>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</si>
  <si>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</si>
  <si>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</si>
  <si>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</si>
  <si>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</si>
  <si>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</si>
  <si>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</si>
  <si>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</si>
  <si>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</si>
  <si>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</si>
  <si>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</si>
  <si>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</si>
  <si>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</si>
  <si>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</si>
  <si>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</si>
  <si>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</si>
  <si>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</si>
  <si>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</si>
  <si>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</si>
  <si>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</si>
  <si>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</si>
  <si>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</si>
  <si>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</si>
  <si>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</si>
  <si>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</si>
  <si>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</si>
  <si>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</si>
  <si>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</si>
  <si>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</si>
  <si>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</si>
  <si>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</si>
  <si>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</si>
  <si>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</si>
  <si>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</si>
  <si>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</si>
  <si>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</si>
  <si>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</si>
  <si>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</si>
  <si>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</si>
  <si>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</si>
  <si>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</si>
  <si>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</si>
  <si>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</si>
  <si>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</si>
  <si>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</si>
  <si>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</si>
  <si>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</si>
  <si>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</si>
  <si>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</si>
  <si>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</si>
  <si>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</si>
  <si>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</si>
  <si>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</si>
  <si>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</si>
  <si>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</si>
  <si>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</si>
  <si>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</si>
  <si>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</si>
  <si>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</si>
  <si>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</si>
  <si>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</si>
  <si>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</si>
  <si>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</si>
  <si>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</si>
  <si>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</si>
  <si>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</si>
  <si>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</si>
  <si>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</si>
  <si>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</si>
  <si>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</si>
  <si>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</si>
  <si>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</si>
  <si>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</si>
  <si>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</si>
  <si>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</si>
  <si>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</si>
  <si>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</si>
  <si>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</si>
  <si>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</si>
  <si>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</si>
  <si>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</si>
  <si>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</si>
  <si>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</si>
  <si>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</si>
  <si>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</si>
  <si>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</si>
  <si>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</si>
  <si>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</si>
  <si>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</si>
  <si>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</si>
  <si>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</si>
  <si>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</si>
  <si>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</si>
  <si>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</si>
  <si>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</si>
  <si>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</si>
  <si>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</si>
  <si>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</si>
  <si>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</si>
  <si>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</si>
  <si>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</si>
  <si>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</si>
  <si>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</si>
  <si>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</si>
  <si>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</si>
  <si>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</si>
  <si>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</si>
  <si>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</si>
  <si>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</si>
  <si>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</si>
  <si>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</si>
  <si>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</si>
  <si>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</si>
  <si>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</si>
  <si>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</si>
  <si>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</si>
  <si>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</si>
  <si>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</si>
  <si>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</si>
  <si>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</si>
  <si>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</si>
  <si>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</si>
  <si>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</si>
  <si>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</si>
  <si>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</si>
  <si>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</si>
  <si>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</si>
  <si>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</si>
  <si>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</si>
  <si>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</si>
  <si>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</si>
  <si>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</si>
  <si>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</si>
  <si>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</si>
  <si>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</si>
  <si>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</si>
  <si>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</si>
  <si>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</si>
  <si>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</si>
  <si>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</si>
  <si>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</si>
  <si>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</si>
  <si>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</si>
  <si>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</si>
  <si>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</si>
  <si>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</si>
  <si>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</si>
  <si>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</si>
  <si>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</si>
  <si>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</si>
  <si>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</si>
  <si>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</si>
  <si>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</si>
  <si>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</si>
  <si>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</si>
  <si>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</si>
  <si>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</si>
  <si>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</si>
  <si>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</si>
  <si>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</si>
  <si>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</si>
  <si>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</si>
  <si>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</si>
  <si>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</si>
  <si>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</si>
  <si>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</si>
  <si>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</si>
  <si>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</si>
  <si>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</si>
  <si>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</si>
  <si>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</si>
  <si>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</si>
  <si>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</si>
  <si>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</si>
  <si>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</si>
  <si>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</si>
  <si>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</si>
  <si>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</si>
  <si>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</si>
  <si>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</si>
  <si>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</si>
  <si>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</si>
  <si>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</si>
  <si>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</si>
  <si>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</si>
  <si>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</si>
  <si>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</si>
  <si>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</si>
  <si>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</si>
  <si>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</si>
  <si>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</si>
  <si>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</si>
  <si>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</si>
  <si>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</si>
  <si>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</si>
  <si>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</si>
  <si>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</si>
  <si>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</si>
  <si>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</si>
  <si>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</si>
  <si>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</si>
  <si>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</si>
  <si>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</si>
  <si>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</si>
  <si>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</si>
  <si>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</si>
  <si>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</si>
  <si>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</si>
  <si>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</si>
  <si>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</si>
  <si>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</si>
  <si>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</si>
  <si>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</si>
  <si>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</si>
  <si>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</si>
  <si>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</si>
  <si>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</si>
  <si>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</si>
  <si>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</si>
  <si>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</si>
  <si>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</si>
  <si>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</si>
  <si>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</si>
  <si>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</si>
  <si>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</si>
  <si>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</si>
  <si>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</si>
  <si>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</si>
  <si>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</si>
  <si>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</si>
  <si>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</si>
  <si>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</si>
  <si>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</si>
  <si>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</si>
  <si>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</si>
  <si>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</si>
  <si>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</si>
  <si>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</si>
  <si>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</si>
  <si>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</si>
  <si>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</si>
  <si>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</si>
  <si>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</si>
  <si>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</si>
  <si>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</si>
  <si>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</si>
  <si>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</si>
  <si>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</si>
  <si>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</si>
  <si>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</si>
  <si>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</si>
  <si>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</si>
  <si>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</si>
  <si>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</si>
  <si>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</si>
  <si>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</si>
  <si>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</si>
  <si>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</si>
  <si>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</si>
  <si>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</si>
  <si>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</si>
  <si>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</si>
  <si>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</si>
  <si>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</si>
  <si>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</si>
  <si>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</si>
  <si>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</si>
  <si>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</si>
  <si>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</si>
  <si>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</si>
  <si>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</si>
  <si>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</si>
  <si>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</si>
  <si>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</si>
  <si>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</si>
  <si>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</si>
  <si>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</si>
  <si>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</si>
  <si>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</si>
  <si>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</si>
  <si>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</si>
  <si>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</si>
  <si>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</si>
  <si>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</si>
  <si>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</si>
  <si>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</si>
  <si>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</si>
  <si>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</si>
  <si>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</si>
  <si>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</si>
  <si>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</si>
  <si>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</si>
  <si>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</si>
  <si>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</si>
  <si>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</si>
  <si>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</si>
  <si>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</si>
  <si>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</si>
  <si>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</si>
  <si>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</si>
  <si>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</si>
  <si>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</si>
  <si>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</si>
  <si>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</si>
  <si>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</si>
  <si>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</si>
  <si>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</si>
  <si>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</si>
  <si>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</si>
  <si>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</si>
  <si>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</si>
  <si>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</si>
  <si>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</si>
  <si>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</si>
  <si>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</si>
  <si>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</si>
  <si>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</si>
  <si>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</si>
  <si>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</si>
  <si>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</si>
  <si>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</si>
  <si>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</si>
  <si>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</si>
  <si>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</si>
  <si>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</si>
  <si>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</si>
  <si>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</si>
  <si>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</si>
  <si>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</si>
  <si>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</si>
  <si>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</si>
  <si>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</si>
  <si>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</si>
  <si>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</si>
  <si>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</si>
  <si>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</si>
  <si>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</si>
  <si>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</si>
  <si>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</si>
  <si>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</si>
  <si>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</si>
  <si>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</si>
  <si>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</si>
  <si>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</si>
  <si>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</si>
  <si>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</si>
  <si>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</si>
  <si>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</si>
  <si>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</si>
  <si>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</si>
  <si>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</si>
  <si>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</si>
  <si>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</si>
  <si>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</si>
  <si>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</si>
  <si>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</si>
  <si>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</si>
  <si>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</si>
  <si>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</si>
  <si>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</si>
  <si>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</si>
  <si>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</si>
  <si>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</si>
  <si>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</si>
  <si>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</si>
  <si>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</si>
  <si>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</si>
  <si>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</si>
  <si>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</si>
  <si>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</si>
  <si>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</si>
  <si>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</si>
  <si>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</si>
  <si>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</si>
  <si>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</si>
  <si>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</si>
  <si>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</si>
  <si>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</si>
  <si>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</si>
  <si>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</si>
  <si>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</si>
  <si>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</si>
  <si>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</si>
  <si>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</si>
  <si>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</si>
  <si>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</si>
  <si>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</si>
  <si>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</si>
  <si>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</si>
  <si>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</si>
  <si>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</si>
  <si>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</si>
  <si>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</si>
  <si>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</si>
  <si>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</si>
  <si>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</si>
  <si>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</si>
  <si>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</si>
  <si>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</si>
  <si>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</si>
  <si>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</si>
  <si>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</si>
  <si>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</si>
  <si>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</si>
  <si>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</si>
  <si>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</si>
  <si>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</si>
  <si>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</si>
  <si>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</si>
  <si>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</si>
  <si>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</si>
  <si>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</si>
  <si>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</si>
  <si>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</si>
  <si>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</si>
  <si>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</si>
  <si>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</si>
  <si>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</si>
  <si>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</si>
  <si>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</si>
  <si>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</si>
  <si>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</si>
  <si>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</si>
  <si>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</si>
  <si>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</si>
  <si>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</si>
  <si>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</si>
  <si>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</si>
  <si>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</si>
  <si>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</si>
  <si>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</si>
  <si>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</si>
  <si>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</si>
  <si>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</si>
  <si>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</si>
  <si>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</si>
  <si>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</si>
  <si>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</si>
  <si>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</si>
  <si>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</si>
  <si>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</si>
  <si>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</si>
  <si>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</si>
  <si>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</si>
  <si>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</si>
  <si>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</si>
  <si>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</si>
  <si>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</si>
  <si>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</si>
  <si>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</si>
  <si>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</si>
  <si>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</si>
  <si>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</si>
  <si>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</si>
  <si>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</si>
  <si>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</si>
  <si>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</si>
  <si>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</si>
  <si>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</si>
  <si>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</si>
  <si>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</si>
  <si>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</si>
  <si>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</si>
  <si>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</si>
  <si>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</si>
  <si>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</si>
  <si>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</si>
  <si>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</si>
  <si>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</si>
  <si>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</si>
  <si>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</si>
  <si>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</si>
  <si>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</si>
  <si>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</si>
  <si>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</si>
  <si>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</si>
  <si>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</si>
  <si>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</si>
  <si>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</si>
  <si>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</si>
  <si>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</si>
  <si>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</si>
  <si>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</si>
  <si>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</si>
  <si>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</si>
  <si>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</si>
  <si>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</si>
  <si>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</si>
  <si>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</si>
  <si>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</si>
  <si>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</si>
  <si>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</si>
  <si>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</si>
  <si>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</si>
  <si>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</si>
  <si>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</si>
  <si>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</si>
  <si>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</si>
  <si>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</si>
  <si>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</si>
  <si>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</si>
  <si>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</si>
  <si>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</si>
  <si>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</si>
  <si>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</si>
  <si>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</si>
  <si>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</si>
  <si>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</si>
  <si>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</si>
  <si>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</si>
  <si>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</si>
  <si>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</si>
  <si>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</si>
  <si>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</si>
  <si>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</si>
  <si>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</si>
  <si>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</si>
  <si>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</si>
  <si>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</si>
  <si>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</si>
  <si>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</si>
  <si>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</si>
  <si>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</si>
  <si>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</si>
  <si>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</si>
  <si>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</si>
  <si>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</si>
  <si>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</si>
  <si>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</si>
  <si>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</si>
  <si>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</si>
  <si>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</si>
  <si>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</si>
  <si>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</si>
  <si>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</si>
  <si>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</si>
  <si>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</si>
  <si>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</si>
  <si>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</si>
  <si>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</si>
  <si>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</si>
  <si>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</si>
  <si>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</si>
  <si>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</si>
  <si>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</si>
  <si>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</si>
  <si>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</si>
  <si>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</si>
  <si>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</si>
  <si>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</si>
  <si>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</si>
  <si>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</si>
  <si>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</si>
  <si>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</si>
  <si>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</si>
  <si>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</si>
  <si>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</si>
  <si>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</si>
  <si>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</si>
  <si>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</si>
  <si>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</si>
  <si>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</si>
  <si>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</si>
  <si>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</si>
  <si>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</si>
  <si>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</si>
  <si>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</si>
  <si>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</si>
  <si>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</si>
  <si>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</si>
  <si>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</si>
  <si>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</si>
  <si>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</si>
  <si>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</si>
  <si>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</si>
  <si>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</si>
  <si>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</si>
  <si>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</si>
  <si>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</si>
  <si>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</si>
  <si>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</si>
  <si>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</si>
  <si>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</si>
  <si>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</si>
  <si>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</si>
  <si>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</si>
  <si>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</si>
  <si>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</si>
  <si>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</si>
  <si>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</si>
  <si>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</si>
  <si>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</si>
  <si>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</si>
  <si>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</si>
  <si>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</si>
  <si>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</si>
  <si>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</si>
  <si>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</si>
  <si>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</si>
  <si>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</si>
  <si>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</si>
  <si>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</si>
  <si>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</si>
  <si>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</si>
  <si>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</si>
  <si>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</si>
  <si>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</si>
  <si>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</si>
  <si>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</si>
  <si>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</si>
  <si>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</si>
  <si>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</si>
  <si>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</si>
  <si>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</si>
  <si>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</si>
  <si>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</si>
  <si>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</si>
  <si>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</si>
  <si>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</si>
  <si>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</si>
  <si>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</si>
  <si>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</si>
  <si>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</si>
  <si>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</si>
  <si>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</si>
  <si>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</si>
  <si>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</si>
  <si>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</si>
  <si>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</si>
  <si>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</si>
  <si>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</si>
  <si>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</si>
  <si>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</si>
  <si>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</si>
  <si>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</si>
  <si>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</si>
  <si>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</si>
  <si>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</si>
  <si>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</si>
  <si>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</si>
  <si>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</si>
  <si>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</si>
  <si>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</si>
  <si>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</si>
  <si>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</si>
  <si>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</si>
  <si>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</si>
  <si>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</si>
  <si>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</si>
  <si>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</si>
  <si>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</si>
  <si>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</si>
  <si>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</si>
  <si>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</si>
  <si>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</si>
  <si>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</si>
  <si>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</si>
  <si>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</si>
  <si>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</si>
  <si>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</si>
  <si>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</si>
  <si>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</si>
  <si>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</si>
  <si>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</si>
  <si>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</si>
  <si>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</si>
  <si>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</si>
  <si>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</si>
  <si>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</si>
  <si>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</si>
  <si>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</si>
  <si>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</si>
  <si>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</si>
  <si>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</si>
  <si>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</si>
  <si>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</si>
  <si>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</si>
  <si>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</si>
  <si>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</si>
  <si>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</si>
  <si>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</si>
  <si>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</si>
  <si>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</si>
  <si>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</si>
  <si>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</si>
  <si>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</si>
  <si>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</si>
  <si>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</si>
  <si>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</si>
  <si>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</si>
  <si>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</si>
  <si>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</si>
  <si>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</si>
  <si>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</si>
  <si>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</si>
  <si>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</si>
  <si>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</si>
  <si>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</si>
  <si>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</si>
  <si>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</si>
  <si>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</si>
  <si>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</si>
  <si>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</si>
  <si>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</si>
  <si>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</si>
  <si>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</si>
  <si>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</si>
  <si>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</si>
  <si>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</si>
  <si>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</si>
  <si>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</si>
  <si>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</si>
  <si>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</si>
  <si>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</si>
  <si>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</si>
  <si>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</si>
  <si>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</si>
  <si>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</si>
  <si>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</si>
  <si>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</si>
  <si>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</si>
  <si>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</si>
  <si>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</si>
  <si>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</si>
  <si>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</si>
  <si>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</si>
  <si>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</si>
  <si>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</si>
  <si>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</si>
  <si>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</si>
  <si>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</si>
  <si>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</si>
  <si>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</si>
  <si>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</si>
  <si>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</si>
  <si>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</si>
  <si>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</si>
  <si>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</si>
  <si>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</si>
  <si>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</si>
  <si>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</si>
  <si>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</si>
  <si>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</si>
  <si>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</si>
  <si>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</si>
  <si>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</si>
  <si>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</si>
  <si>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</si>
  <si>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</si>
  <si>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</si>
  <si>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</si>
  <si>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</si>
  <si>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</si>
  <si>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</si>
  <si>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</si>
  <si>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</si>
  <si>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</si>
  <si>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</si>
  <si>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</si>
  <si>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</si>
  <si>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</si>
  <si>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</si>
  <si>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</si>
  <si>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</si>
  <si>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</si>
  <si>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</si>
  <si>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</si>
  <si>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</si>
  <si>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</si>
  <si>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</si>
  <si>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</si>
  <si>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</si>
  <si>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</si>
  <si>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</si>
  <si>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</si>
  <si>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</si>
  <si>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</si>
  <si>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</si>
  <si>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</si>
  <si>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</si>
  <si>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</si>
  <si>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</si>
  <si>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</si>
  <si>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</si>
  <si>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</si>
  <si>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</si>
  <si>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</si>
  <si>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</si>
  <si>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</si>
  <si>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</si>
  <si>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</si>
  <si>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</si>
  <si>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</si>
  <si>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</si>
  <si>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</si>
  <si>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</si>
  <si>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</si>
  <si>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</si>
  <si>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</si>
  <si>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</si>
  <si>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</si>
  <si>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</si>
  <si>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</si>
  <si>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</si>
  <si>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</si>
  <si>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</si>
  <si>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</si>
  <si>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</si>
  <si>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</si>
  <si>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</si>
  <si>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</si>
  <si>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</si>
  <si>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</si>
  <si>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</si>
  <si>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</si>
  <si>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</si>
  <si>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</si>
  <si>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</si>
  <si>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</si>
  <si>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</si>
  <si>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</si>
  <si>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</si>
  <si>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</si>
  <si>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</si>
  <si>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</si>
  <si>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</si>
  <si>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</si>
  <si>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</si>
  <si>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</si>
  <si>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</si>
  <si>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</si>
  <si>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</si>
  <si>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</si>
  <si>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</si>
  <si>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</si>
  <si>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</si>
  <si>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</si>
  <si>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</si>
  <si>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</si>
  <si>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</si>
  <si>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</si>
  <si>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</si>
  <si>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</si>
  <si>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</si>
  <si>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</si>
  <si>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</si>
  <si>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</si>
  <si>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</si>
  <si>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</si>
  <si>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</si>
  <si>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</si>
  <si>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</si>
  <si>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</si>
  <si>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</si>
  <si>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</si>
  <si>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</si>
  <si>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</si>
  <si>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</si>
  <si>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</si>
  <si>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</si>
  <si>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</si>
  <si>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</si>
  <si>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</si>
  <si>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</si>
  <si>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</si>
  <si>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</si>
  <si>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</si>
  <si>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</si>
  <si>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</si>
  <si>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</si>
  <si>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</si>
  <si>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</si>
  <si>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</si>
  <si>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</si>
  <si>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</si>
  <si>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</si>
  <si>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</si>
  <si>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</si>
  <si>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</si>
  <si>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</si>
  <si>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</si>
  <si>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</si>
  <si>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</si>
  <si>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</si>
  <si>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</si>
  <si>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</si>
  <si>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</si>
  <si>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</si>
  <si>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</si>
  <si>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</si>
  <si>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</si>
  <si>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</si>
  <si>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</si>
  <si>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</si>
  <si>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</si>
  <si>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</si>
  <si>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</si>
  <si>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</si>
  <si>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</si>
  <si>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</si>
  <si>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</si>
  <si>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</si>
  <si>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</si>
  <si>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</si>
  <si>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</si>
  <si>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</si>
  <si>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</si>
  <si>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</si>
  <si>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</si>
  <si>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</si>
  <si>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</si>
  <si>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</si>
  <si>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</si>
  <si>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</si>
  <si>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</si>
  <si>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</si>
  <si>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</si>
  <si>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</si>
  <si>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</si>
  <si>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</si>
  <si>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</si>
  <si>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</si>
  <si>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</si>
  <si>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</si>
  <si>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</si>
  <si>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</si>
  <si>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</si>
  <si>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</si>
  <si>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</si>
  <si>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</si>
  <si>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</si>
  <si>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</si>
  <si>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</si>
  <si>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</si>
  <si>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</si>
  <si>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</si>
  <si>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</si>
  <si>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</si>
  <si>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</si>
  <si>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</si>
  <si>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</si>
  <si>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</si>
  <si>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</si>
  <si>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</si>
  <si>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</si>
  <si>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</si>
  <si>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</si>
  <si>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</si>
  <si>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</si>
  <si>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</si>
  <si>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</si>
  <si>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</si>
  <si>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</si>
  <si>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</si>
  <si>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</si>
  <si>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</si>
  <si>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</si>
  <si>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</si>
  <si>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</si>
  <si>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</si>
  <si>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</si>
  <si>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</si>
  <si>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</si>
  <si>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</si>
  <si>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</si>
  <si>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</si>
  <si>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</si>
  <si>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</si>
  <si>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</si>
  <si>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</si>
  <si>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</si>
  <si>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</si>
  <si>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</si>
  <si>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</si>
  <si>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</si>
  <si>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</si>
  <si>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</si>
  <si>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</si>
  <si>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</si>
  <si>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</si>
  <si>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</si>
  <si>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</si>
  <si>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</si>
  <si>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</si>
  <si>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</si>
  <si>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</si>
  <si>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</si>
  <si>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</si>
  <si>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</si>
  <si>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</si>
  <si>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</si>
  <si>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</si>
  <si>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</si>
  <si>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</si>
  <si>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</si>
  <si>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</si>
  <si>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</si>
  <si>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</si>
  <si>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</si>
  <si>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</si>
  <si>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</si>
  <si>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</si>
  <si>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</si>
  <si>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</si>
  <si>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</si>
  <si>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</si>
  <si>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</si>
  <si>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</si>
  <si>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</si>
  <si>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</si>
  <si>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</si>
  <si>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</si>
  <si>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</si>
  <si>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</si>
  <si>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</si>
  <si>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</si>
  <si>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</si>
  <si>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</si>
  <si>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</si>
  <si>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</si>
  <si>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</si>
  <si>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</si>
  <si>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</si>
  <si>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</si>
  <si>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</si>
  <si>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</si>
  <si>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</si>
  <si>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</si>
  <si>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</si>
  <si>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</si>
  <si>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</si>
  <si>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</si>
  <si>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</si>
  <si>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</si>
  <si>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</si>
  <si>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</si>
  <si>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</si>
  <si>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</si>
  <si>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</si>
  <si>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</si>
  <si>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</si>
  <si>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</si>
  <si>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</si>
  <si>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</si>
  <si>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</si>
  <si>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</si>
  <si>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</si>
  <si>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</si>
  <si>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</si>
  <si>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</si>
  <si>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</si>
  <si>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</si>
  <si>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</si>
  <si>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</si>
  <si>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</si>
  <si>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</si>
  <si>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</si>
  <si>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</si>
  <si>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</si>
  <si>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</si>
  <si>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</si>
  <si>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</si>
  <si>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</si>
  <si>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</si>
  <si>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</si>
  <si>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</si>
  <si>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</si>
  <si>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</si>
  <si>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</si>
  <si>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</si>
  <si>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</si>
  <si>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</si>
  <si>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</si>
  <si>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</si>
  <si>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</si>
  <si>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</si>
  <si>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</si>
  <si>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</si>
  <si>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</si>
  <si>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</si>
  <si>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</si>
  <si>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</si>
  <si>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</si>
  <si>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</si>
  <si>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</si>
  <si>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</si>
  <si>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</si>
  <si>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</si>
  <si>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</si>
  <si>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</si>
  <si>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</si>
  <si>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</si>
  <si>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</si>
  <si>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</si>
  <si>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</si>
  <si>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</si>
  <si>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</si>
  <si>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</si>
  <si>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</si>
  <si>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</si>
  <si>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</si>
  <si>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</si>
  <si>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</si>
  <si>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</si>
  <si>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</si>
  <si>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</si>
  <si>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</si>
  <si>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</si>
  <si>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</si>
  <si>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</si>
  <si>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</si>
  <si>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</si>
  <si>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</si>
  <si>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</si>
  <si>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</si>
  <si>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</si>
  <si>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</si>
  <si>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</si>
  <si>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</si>
  <si>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</si>
  <si>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</si>
  <si>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</si>
  <si>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</si>
  <si>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</si>
  <si>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</si>
  <si>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</si>
  <si>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</si>
  <si>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</si>
  <si>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</si>
  <si>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</si>
  <si>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</si>
  <si>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</si>
  <si>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</si>
  <si>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</si>
  <si>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</si>
  <si>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</si>
  <si>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</si>
  <si>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</si>
  <si>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</si>
  <si>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</si>
  <si>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</si>
  <si>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</si>
  <si>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</si>
  <si>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</si>
  <si>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</si>
  <si>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</si>
  <si>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</si>
  <si>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</si>
  <si>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</si>
  <si>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</si>
  <si>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</si>
  <si>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</si>
  <si>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</si>
  <si>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</si>
  <si>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</si>
  <si>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</si>
  <si>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</si>
  <si>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</si>
  <si>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</si>
  <si>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</si>
  <si>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</si>
  <si>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</si>
  <si>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</si>
  <si>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</si>
  <si>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</si>
  <si>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</si>
  <si>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</si>
  <si>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</si>
  <si>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</si>
  <si>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</si>
  <si>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</si>
  <si>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</si>
  <si>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</si>
  <si>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</si>
  <si>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</si>
  <si>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</si>
  <si>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</si>
  <si>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</si>
  <si>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</si>
  <si>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</si>
  <si>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</si>
  <si>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</si>
  <si>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</si>
  <si>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</si>
  <si>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</si>
  <si>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</si>
  <si>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</si>
  <si>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</si>
  <si>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</si>
  <si>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</si>
  <si>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</si>
  <si>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</si>
  <si>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</si>
  <si>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</si>
  <si>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</si>
  <si>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</si>
  <si>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</si>
  <si>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</si>
  <si>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</si>
  <si>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</si>
  <si>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</si>
  <si>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</si>
  <si>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</si>
  <si>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</si>
  <si>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</si>
  <si>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</si>
  <si>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</si>
  <si>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</si>
  <si>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</si>
  <si>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</si>
  <si>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</si>
  <si>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</si>
  <si>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</si>
  <si>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</si>
  <si>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</si>
  <si>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</si>
  <si>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</si>
  <si>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</si>
  <si>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</si>
  <si>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</si>
  <si>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</si>
  <si>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</si>
  <si>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</si>
  <si>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</si>
  <si>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</si>
  <si>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</si>
  <si>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</si>
  <si>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</si>
  <si>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</si>
  <si>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</si>
  <si>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</si>
  <si>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</si>
  <si>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</si>
  <si>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</si>
  <si>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</si>
  <si>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</si>
  <si>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</si>
  <si>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</si>
  <si>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</si>
  <si>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</si>
  <si>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</si>
  <si>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</si>
  <si>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</si>
  <si>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</si>
  <si>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</si>
  <si>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</si>
  <si>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</si>
  <si>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</si>
  <si>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</si>
  <si>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</si>
  <si>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</si>
  <si>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</si>
  <si>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</si>
  <si>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</si>
  <si>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</si>
  <si>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</si>
  <si>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</si>
  <si>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</si>
  <si>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</si>
  <si>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</si>
  <si>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</si>
  <si>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</si>
  <si>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</si>
  <si>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</si>
  <si>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</si>
  <si>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</si>
  <si>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</si>
  <si>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</si>
  <si>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</si>
  <si>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</si>
  <si>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</si>
  <si>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</si>
  <si>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</si>
  <si>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</si>
  <si>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</si>
  <si>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</si>
  <si>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</si>
  <si>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</si>
  <si>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</si>
  <si>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</si>
  <si>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</si>
  <si>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</si>
  <si>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</si>
  <si>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</si>
  <si>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</si>
  <si>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</si>
  <si>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</si>
  <si>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</si>
  <si>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</si>
  <si>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</si>
  <si>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</si>
  <si>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</si>
  <si>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</si>
  <si>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</si>
  <si>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</si>
  <si>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</si>
  <si>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</si>
  <si>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</si>
  <si>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</si>
  <si>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</si>
  <si>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</si>
  <si>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</si>
  <si>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</si>
  <si>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</si>
  <si>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</si>
  <si>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</si>
  <si>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</si>
  <si>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</si>
  <si>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</si>
  <si>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</si>
  <si>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</si>
  <si>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</si>
  <si>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</si>
  <si>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</si>
  <si>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</si>
  <si>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</si>
  <si>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</si>
  <si>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</si>
  <si>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</si>
  <si>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</si>
  <si>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</si>
  <si>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</si>
  <si>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</si>
  <si>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</si>
  <si>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</si>
  <si>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</si>
  <si>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</si>
  <si>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</si>
  <si>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</si>
  <si>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</si>
  <si>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</si>
  <si>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</si>
  <si>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</si>
  <si>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</si>
  <si>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</si>
  <si>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</si>
  <si>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</si>
  <si>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</si>
  <si>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</si>
  <si>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</si>
  <si>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</si>
  <si>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</si>
  <si>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</si>
  <si>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</si>
  <si>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</si>
  <si>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</si>
  <si>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</si>
  <si>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</si>
  <si>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</si>
  <si>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</si>
  <si>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</si>
  <si>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</si>
  <si>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</si>
  <si>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</si>
  <si>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</si>
  <si>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</si>
  <si>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</si>
  <si>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</si>
  <si>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</si>
  <si>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</si>
  <si>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</si>
  <si>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</si>
  <si>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</si>
  <si>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</si>
  <si>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</si>
  <si>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</si>
  <si>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</si>
  <si>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</si>
  <si>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</si>
  <si>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</si>
  <si>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</si>
  <si>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</si>
  <si>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</si>
  <si>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</si>
  <si>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</si>
  <si>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</si>
  <si>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</si>
  <si>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</si>
  <si>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</si>
  <si>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</si>
  <si>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</si>
  <si>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</si>
  <si>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</si>
  <si>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</si>
  <si>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</si>
  <si>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</si>
  <si>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</si>
  <si>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</si>
  <si>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</si>
  <si>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</si>
  <si>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</si>
  <si>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</si>
  <si>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</si>
  <si>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</si>
  <si>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</si>
  <si>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</si>
  <si>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</si>
  <si>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</si>
  <si>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</si>
  <si>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</si>
  <si>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</si>
  <si>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</si>
  <si>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</si>
  <si>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</si>
  <si>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</si>
  <si>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</si>
  <si>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</si>
  <si>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</si>
  <si>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</si>
  <si>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</si>
  <si>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</si>
  <si>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</si>
  <si>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</si>
  <si>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</si>
  <si>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</si>
  <si>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</si>
  <si>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</si>
  <si>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</si>
  <si>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</si>
  <si>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</si>
  <si>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</si>
  <si>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</si>
  <si>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</si>
  <si>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</si>
  <si>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</si>
  <si>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</si>
  <si>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</si>
  <si>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</si>
  <si>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</si>
  <si>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</si>
  <si>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</si>
  <si>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</si>
  <si>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</si>
  <si>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</si>
  <si>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</si>
  <si>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</si>
  <si>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</si>
  <si>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</si>
  <si>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</si>
  <si>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</si>
  <si>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</si>
  <si>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</si>
  <si>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</si>
  <si>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</si>
  <si>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</si>
  <si>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</si>
  <si>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</si>
  <si>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</si>
  <si>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</si>
  <si>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</si>
  <si>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</si>
  <si>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</si>
  <si>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</si>
  <si>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</si>
  <si>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</si>
  <si>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</si>
  <si>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</si>
  <si>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</si>
  <si>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</si>
  <si>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</si>
  <si>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</si>
  <si>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</si>
  <si>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</si>
  <si>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</si>
  <si>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</si>
  <si>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</si>
  <si>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</si>
  <si>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</si>
  <si>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</si>
  <si>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</si>
  <si>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</si>
  <si>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</si>
  <si>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</si>
  <si>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</si>
  <si>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</si>
  <si>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</si>
  <si>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</si>
  <si>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</si>
  <si>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</si>
  <si>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</si>
  <si>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</si>
  <si>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</si>
  <si>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</si>
  <si>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</si>
  <si>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</si>
  <si>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</si>
  <si>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</si>
  <si>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</si>
  <si>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</si>
  <si>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</si>
  <si>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</si>
  <si>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</si>
  <si>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</si>
  <si>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</si>
  <si>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</si>
  <si>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</si>
  <si>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</si>
  <si>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</si>
  <si>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</si>
  <si>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</si>
  <si>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</si>
  <si>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</si>
  <si>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</si>
  <si>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</si>
  <si>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</si>
  <si>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</si>
  <si>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</si>
  <si>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</si>
  <si>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</si>
  <si>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</si>
  <si>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</si>
  <si>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</si>
  <si>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</si>
  <si>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</si>
  <si>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</si>
  <si>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</si>
  <si>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</si>
  <si>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</si>
  <si>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</si>
  <si>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</si>
  <si>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</si>
  <si>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</si>
  <si>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</si>
  <si>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</si>
  <si>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</si>
  <si>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</si>
  <si>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</si>
  <si>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</si>
  <si>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</si>
  <si>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</si>
  <si>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</si>
  <si>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</si>
  <si>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</si>
  <si>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</si>
  <si>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</si>
  <si>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</si>
  <si>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</si>
  <si>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</si>
  <si>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</si>
  <si>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</si>
  <si>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</si>
  <si>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</si>
  <si>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</si>
  <si>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</si>
  <si>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</si>
  <si>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</si>
  <si>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</si>
  <si>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</si>
  <si>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</si>
  <si>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</si>
  <si>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</si>
  <si>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</si>
  <si>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</si>
  <si>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</si>
  <si>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</si>
  <si>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</si>
  <si>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</si>
  <si>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</si>
  <si>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</si>
  <si>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</si>
  <si>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</si>
  <si>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</si>
  <si>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</si>
  <si>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</si>
  <si>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</si>
  <si>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</si>
  <si>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</si>
  <si>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</si>
  <si>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</si>
  <si>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</si>
  <si>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</si>
  <si>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</si>
  <si>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</si>
  <si>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</si>
  <si>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</si>
  <si>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</si>
  <si>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</si>
  <si>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</si>
  <si>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</si>
  <si>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</si>
  <si>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</si>
  <si>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</si>
  <si>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</si>
  <si>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</si>
  <si>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</si>
  <si>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</si>
  <si>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</si>
  <si>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</si>
  <si>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</si>
  <si>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</si>
  <si>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</si>
  <si>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</si>
  <si>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</si>
  <si>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</si>
  <si>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</si>
  <si>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</si>
  <si>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</si>
  <si>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</si>
  <si>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</si>
  <si>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</si>
  <si>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</si>
  <si>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</si>
  <si>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</si>
  <si>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</si>
  <si>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</si>
  <si>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</si>
  <si>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</si>
  <si>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</si>
  <si>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</si>
  <si>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</si>
  <si>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</si>
  <si>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</si>
  <si>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</si>
  <si>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</si>
  <si>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</si>
  <si>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</si>
  <si>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</si>
  <si>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</si>
  <si>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</si>
  <si>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</si>
  <si>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</si>
  <si>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</si>
  <si>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</si>
  <si>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</si>
  <si>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</si>
  <si>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</si>
  <si>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</si>
  <si>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</si>
  <si>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</si>
  <si>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</si>
  <si>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</si>
  <si>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</si>
  <si>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</si>
  <si>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</si>
  <si>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</si>
  <si>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</si>
  <si>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</si>
  <si>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</si>
  <si>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</si>
  <si>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</si>
  <si>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</si>
  <si>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</si>
  <si>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</si>
  <si>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</si>
  <si>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</si>
  <si>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</si>
  <si>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</si>
  <si>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</si>
  <si>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</si>
  <si>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</si>
  <si>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</si>
  <si>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</si>
  <si>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</si>
  <si>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</si>
  <si>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</si>
  <si>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</si>
  <si>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</si>
  <si>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</si>
  <si>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</si>
  <si>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</si>
  <si>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</si>
  <si>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</si>
  <si>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</si>
  <si>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</si>
  <si>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</si>
  <si>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</si>
  <si>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</si>
  <si>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</si>
  <si>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</si>
  <si>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</si>
  <si>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</si>
  <si>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</si>
  <si>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</si>
  <si>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</si>
  <si>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</si>
  <si>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</si>
  <si>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</si>
  <si>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</si>
  <si>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</si>
  <si>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</si>
  <si>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</si>
  <si>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</si>
  <si>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</si>
  <si>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</si>
  <si>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</si>
  <si>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</si>
  <si>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</si>
  <si>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</si>
  <si>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</si>
  <si>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</si>
  <si>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</si>
  <si>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</si>
  <si>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</si>
  <si>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</si>
  <si>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</si>
  <si>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</si>
  <si>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</si>
  <si>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</si>
  <si>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</si>
  <si>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</si>
  <si>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</si>
  <si>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</si>
  <si>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</si>
  <si>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</si>
  <si>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</si>
  <si>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</si>
  <si>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</si>
  <si>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</si>
  <si>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</si>
  <si>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</si>
  <si>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</si>
  <si>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</si>
  <si>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</si>
  <si>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</si>
  <si>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</si>
  <si>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</si>
  <si>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</si>
  <si>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</si>
  <si>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</si>
  <si>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</si>
  <si>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</si>
  <si>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</si>
  <si>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</si>
  <si>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</si>
  <si>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</si>
  <si>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</si>
  <si>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</si>
  <si>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</si>
  <si>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</si>
  <si>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</si>
  <si>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</si>
  <si>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</si>
  <si>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</si>
  <si>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</si>
  <si>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</si>
  <si>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</si>
  <si>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</si>
  <si>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</si>
  <si>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</si>
  <si>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</si>
  <si>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</si>
  <si>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</si>
  <si>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</si>
  <si>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</si>
  <si>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</si>
  <si>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</si>
  <si>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</si>
  <si>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</si>
  <si>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</si>
  <si>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</si>
  <si>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</si>
  <si>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</si>
  <si>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</si>
  <si>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</si>
  <si>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</si>
  <si>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</si>
  <si>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</si>
  <si>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</si>
  <si>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</si>
  <si>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</si>
  <si>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</si>
  <si>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</si>
  <si>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</si>
  <si>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</si>
  <si>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</si>
  <si>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</si>
  <si>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</si>
  <si>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</si>
  <si>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</si>
  <si>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</si>
  <si>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</si>
  <si>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</si>
  <si>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</si>
  <si>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</si>
  <si>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</si>
  <si>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</si>
  <si>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</si>
  <si>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</si>
  <si>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</si>
  <si>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</si>
  <si>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</si>
  <si>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</si>
  <si>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</si>
  <si>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</si>
  <si>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</si>
  <si>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</si>
  <si>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</si>
  <si>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</si>
  <si>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</si>
  <si>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</si>
  <si>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</si>
  <si>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</si>
  <si>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</si>
  <si>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</si>
  <si>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</si>
  <si>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</si>
  <si>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</si>
  <si>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</si>
  <si>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</si>
  <si>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</si>
  <si>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</si>
  <si>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</si>
  <si>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</si>
  <si>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</si>
  <si>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</si>
  <si>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</si>
  <si>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</si>
  <si>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</si>
  <si>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</si>
  <si>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</si>
  <si>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</si>
  <si>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</si>
  <si>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</si>
  <si>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</si>
  <si>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</si>
  <si>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</si>
  <si>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</si>
  <si>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</si>
  <si>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</si>
  <si>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</si>
  <si>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</si>
  <si>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</si>
  <si>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</si>
  <si>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</si>
  <si>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</si>
  <si>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</si>
  <si>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</si>
  <si>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</si>
  <si>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</si>
  <si>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</si>
  <si>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</si>
  <si>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</si>
  <si>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</si>
  <si>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</si>
  <si>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</si>
  <si>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</si>
  <si>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</si>
  <si>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</si>
  <si>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</si>
  <si>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</si>
  <si>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</si>
  <si>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</si>
  <si>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</si>
  <si>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</si>
  <si>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</si>
  <si>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</si>
  <si>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</si>
  <si>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</si>
  <si>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</si>
  <si>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</si>
  <si>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</si>
  <si>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</si>
  <si>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</si>
  <si>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</si>
  <si>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</si>
  <si>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</si>
  <si>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</si>
  <si>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</si>
  <si>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</si>
  <si>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</si>
  <si>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</si>
  <si>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</si>
  <si>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</si>
  <si>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</si>
  <si>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</si>
  <si>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</si>
  <si>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</si>
  <si>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</si>
  <si>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</si>
  <si>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</si>
  <si>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</si>
  <si>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</si>
  <si>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</si>
  <si>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</si>
  <si>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</si>
  <si>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</si>
  <si>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</si>
  <si>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</si>
  <si>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</si>
  <si>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</si>
  <si>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</si>
  <si>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</si>
  <si>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</si>
  <si>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</si>
  <si>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</si>
  <si>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</si>
  <si>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</si>
  <si>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</si>
  <si>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</si>
  <si>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</si>
  <si>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</si>
  <si>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</si>
  <si>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</si>
  <si>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</si>
  <si>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</si>
  <si>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</si>
  <si>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</si>
  <si>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</si>
  <si>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</si>
  <si>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</si>
  <si>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</si>
  <si>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</si>
  <si>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</si>
  <si>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</si>
  <si>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</si>
  <si>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</si>
  <si>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</si>
  <si>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</si>
  <si>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</si>
  <si>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</si>
  <si>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</si>
  <si>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</si>
  <si>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</si>
  <si>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</si>
  <si>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</si>
  <si>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</si>
  <si>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</si>
  <si>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</si>
  <si>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</si>
  <si>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</si>
  <si>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</si>
  <si>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</si>
  <si>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</si>
  <si>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</si>
  <si>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</si>
  <si>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</si>
  <si>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</si>
  <si>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</si>
  <si>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</si>
  <si>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</si>
  <si>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</si>
  <si>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</si>
  <si>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</si>
  <si>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</si>
  <si>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</si>
  <si>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</si>
  <si>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</si>
  <si>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</si>
  <si>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</si>
  <si>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</si>
  <si>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</si>
  <si>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</si>
  <si>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</si>
  <si>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</si>
  <si>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</si>
  <si>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</si>
  <si>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</si>
  <si>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</si>
  <si>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</si>
  <si>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</si>
  <si>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</si>
  <si>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</si>
  <si>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</si>
  <si>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</si>
  <si>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</si>
  <si>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</si>
  <si>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</si>
  <si>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</si>
  <si>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</si>
  <si>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</si>
  <si>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</si>
  <si>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</si>
  <si>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</si>
  <si>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</si>
  <si>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</si>
  <si>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</si>
  <si>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</si>
  <si>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</si>
  <si>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</si>
  <si>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</si>
  <si>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</si>
  <si>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</si>
  <si>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</si>
  <si>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</si>
  <si>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</si>
  <si>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</si>
  <si>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</si>
  <si>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</si>
  <si>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</si>
  <si>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</si>
  <si>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</si>
  <si>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</si>
  <si>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</si>
  <si>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</si>
  <si>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</si>
  <si>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</si>
  <si>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</si>
  <si>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</si>
  <si>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</si>
  <si>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</si>
  <si>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</si>
  <si>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</si>
  <si>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</si>
  <si>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</si>
  <si>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</si>
  <si>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</si>
  <si>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</si>
  <si>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</si>
  <si>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</si>
  <si>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</si>
  <si>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</si>
  <si>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</si>
  <si>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</si>
  <si>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</si>
  <si>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</si>
  <si>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</si>
  <si>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</si>
  <si>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</si>
  <si>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</si>
  <si>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</si>
  <si>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</si>
  <si>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</si>
  <si>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</si>
  <si>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</si>
  <si>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</si>
  <si>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</si>
  <si>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</si>
  <si>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</si>
  <si>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</si>
  <si>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</si>
  <si>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</si>
  <si>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</si>
  <si>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</si>
  <si>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</si>
  <si>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</si>
  <si>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</si>
  <si>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</si>
  <si>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</si>
  <si>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</si>
  <si>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</si>
  <si>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</si>
  <si>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</si>
  <si>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</si>
  <si>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</si>
  <si>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</si>
  <si>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</si>
  <si>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</si>
  <si>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</si>
  <si>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</si>
  <si>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</si>
  <si>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</si>
  <si>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</si>
  <si>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</si>
  <si>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</si>
  <si>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</si>
  <si>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</si>
  <si>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</si>
  <si>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</si>
  <si>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</si>
  <si>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</si>
  <si>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</si>
  <si>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</si>
  <si>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</si>
  <si>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</si>
  <si>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</si>
  <si>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</si>
  <si>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</si>
  <si>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</si>
  <si>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</si>
  <si>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</si>
  <si>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</si>
  <si>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</si>
  <si>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</si>
  <si>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</si>
  <si>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</si>
  <si>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</si>
  <si>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</si>
  <si>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</si>
  <si>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</si>
  <si>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</si>
  <si>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</si>
  <si>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</si>
  <si>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</si>
  <si>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</si>
  <si>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</si>
  <si>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</si>
  <si>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</si>
  <si>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</si>
  <si>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</si>
  <si>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</si>
  <si>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</si>
  <si>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</si>
  <si>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</si>
  <si>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</si>
  <si>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</si>
  <si>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</si>
  <si>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</si>
  <si>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</si>
  <si>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</si>
  <si>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</si>
  <si>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</si>
  <si>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</si>
  <si>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</si>
  <si>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</si>
  <si>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</si>
  <si>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</si>
  <si>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</si>
  <si>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</si>
  <si>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</si>
  <si>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</si>
  <si>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</si>
  <si>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</si>
  <si>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</si>
  <si>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</si>
  <si>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</si>
  <si>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</si>
  <si>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</si>
  <si>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</si>
  <si>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</si>
  <si>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</si>
  <si>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</si>
  <si>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</si>
  <si>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</si>
  <si>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</si>
  <si>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</si>
  <si>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</si>
  <si>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</si>
  <si>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</si>
  <si>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</si>
  <si>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</si>
  <si>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</si>
  <si>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</si>
  <si>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</si>
  <si>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</si>
  <si>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</si>
  <si>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</si>
  <si>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</si>
  <si>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</si>
  <si>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</si>
  <si>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</si>
  <si>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</si>
  <si>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</si>
  <si>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</si>
  <si>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</si>
  <si>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</si>
  <si>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</si>
  <si>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</si>
  <si>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</si>
  <si>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</si>
  <si>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</si>
  <si>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</si>
  <si>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</si>
  <si>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</si>
  <si>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</si>
  <si>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</si>
  <si>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</si>
  <si>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</si>
  <si>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</si>
  <si>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</si>
  <si>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</si>
  <si>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</si>
  <si>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</si>
  <si>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</si>
  <si>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</si>
  <si>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</si>
  <si>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</si>
  <si>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</si>
  <si>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</si>
  <si>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</si>
  <si>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</si>
  <si>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</si>
  <si>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</si>
  <si>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</si>
  <si>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</si>
  <si>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</si>
  <si>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</si>
  <si>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</si>
  <si>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</si>
  <si>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</si>
  <si>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</si>
  <si>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</si>
  <si>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</si>
  <si>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</si>
  <si>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</si>
  <si>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</si>
  <si>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</si>
  <si>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</si>
  <si>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</si>
  <si>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</si>
  <si>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</si>
  <si>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</si>
  <si>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</si>
  <si>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</si>
  <si>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</si>
  <si>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</si>
  <si>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</si>
  <si>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</si>
  <si>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</si>
  <si>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</si>
  <si>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</si>
  <si>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</si>
  <si>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</si>
  <si>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</si>
  <si>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</si>
  <si>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</si>
  <si>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</si>
  <si>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</si>
  <si>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</si>
  <si>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</si>
  <si>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</si>
  <si>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</si>
  <si>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</si>
  <si>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</si>
  <si>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</si>
  <si>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</si>
  <si>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</si>
  <si>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</si>
  <si>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</si>
  <si>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</si>
  <si>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</si>
  <si>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</si>
  <si>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</si>
  <si>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</si>
  <si>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</si>
  <si>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</si>
  <si>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</si>
  <si>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</si>
  <si>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</si>
  <si>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</si>
  <si>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</si>
  <si>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</si>
  <si>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</si>
  <si>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</si>
  <si>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</si>
  <si>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</si>
  <si>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</si>
  <si>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</si>
  <si>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</si>
  <si>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</si>
  <si>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</si>
  <si>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</si>
  <si>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</si>
  <si>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</si>
  <si>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</si>
  <si>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</si>
  <si>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</si>
  <si>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</si>
  <si>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</si>
  <si>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</si>
  <si>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</si>
  <si>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</si>
  <si>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</si>
  <si>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</si>
  <si>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</si>
  <si>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</si>
  <si>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</si>
  <si>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</si>
  <si>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</si>
  <si>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</si>
  <si>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</si>
  <si>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</si>
  <si>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</si>
  <si>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</si>
  <si>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</si>
  <si>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</si>
  <si>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</si>
  <si>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</si>
  <si>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</si>
  <si>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</si>
  <si>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</si>
  <si>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</si>
  <si>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</si>
  <si>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</si>
  <si>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</si>
  <si>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</si>
  <si>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</si>
  <si>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</si>
  <si>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</si>
  <si>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</si>
  <si>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</si>
  <si>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</si>
  <si>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</si>
  <si>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</si>
  <si>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</si>
  <si>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</si>
  <si>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</si>
  <si>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</si>
  <si>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</si>
  <si>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</si>
  <si>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</si>
  <si>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</si>
  <si>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</si>
  <si>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</si>
  <si>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</si>
  <si>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</si>
  <si>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</si>
  <si>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</si>
  <si>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</si>
  <si>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</si>
  <si>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</si>
  <si>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</si>
  <si>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</si>
  <si>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</si>
  <si>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</si>
  <si>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</si>
  <si>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</si>
  <si>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</si>
  <si>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</si>
  <si>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</si>
  <si>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</si>
  <si>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</si>
  <si>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</si>
  <si>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</si>
  <si>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</si>
  <si>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</si>
  <si>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</si>
  <si>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</si>
  <si>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</si>
  <si>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</si>
  <si>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</si>
  <si>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</si>
  <si>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</si>
  <si>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</si>
  <si>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</si>
  <si>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</si>
  <si>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</si>
  <si>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</si>
  <si>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</si>
  <si>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</si>
  <si>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</si>
  <si>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</si>
  <si>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</si>
  <si>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</si>
  <si>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</si>
  <si>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</si>
  <si>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</si>
  <si>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</si>
  <si>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</si>
  <si>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</si>
  <si>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</si>
  <si>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</si>
  <si>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</si>
  <si>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</si>
  <si>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</si>
  <si>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</si>
  <si>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</si>
  <si>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</si>
  <si>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</si>
  <si>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</si>
  <si>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</si>
  <si>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</si>
  <si>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</si>
  <si>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</si>
  <si>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</si>
  <si>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</si>
  <si>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</si>
  <si>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</si>
  <si>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</si>
  <si>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</si>
  <si>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</si>
  <si>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</si>
  <si>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</si>
  <si>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</si>
  <si>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</si>
  <si>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</si>
  <si>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</si>
  <si>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</si>
  <si>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</si>
  <si>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</si>
  <si>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</si>
  <si>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</si>
  <si>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</si>
  <si>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</si>
  <si>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</si>
  <si>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</si>
  <si>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</si>
  <si>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</si>
  <si>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</si>
  <si>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</si>
  <si>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</si>
  <si>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</si>
  <si>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</si>
  <si>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</si>
  <si>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</si>
  <si>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</si>
  <si>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</si>
  <si>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</si>
  <si>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</si>
  <si>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</si>
  <si>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</si>
  <si>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</si>
  <si>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</si>
  <si>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</si>
  <si>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</si>
  <si>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</si>
  <si>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</si>
  <si>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</si>
  <si>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</si>
  <si>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</si>
  <si>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</si>
  <si>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</si>
  <si>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</si>
  <si>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</si>
  <si>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</si>
  <si>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</si>
  <si>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</si>
  <si>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</si>
  <si>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</si>
  <si>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</si>
  <si>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</si>
  <si>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</si>
  <si>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</si>
  <si>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</si>
  <si>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</si>
  <si>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</si>
  <si>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</si>
  <si>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</si>
  <si>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</si>
  <si>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</si>
  <si>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</si>
  <si>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</si>
  <si>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</si>
  <si>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</si>
  <si>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</si>
  <si>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</si>
  <si>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</si>
  <si>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</si>
  <si>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</si>
  <si>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</si>
  <si>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</si>
  <si>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</si>
  <si>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</si>
  <si>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</si>
  <si>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</si>
  <si>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</si>
  <si>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</si>
  <si>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</si>
  <si>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</si>
  <si>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</si>
  <si>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</si>
  <si>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</si>
  <si>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</si>
  <si>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</si>
  <si>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</si>
  <si>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</si>
  <si>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</si>
  <si>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</si>
  <si>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</si>
  <si>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</si>
  <si>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</si>
  <si>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</si>
  <si>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</si>
  <si>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</si>
  <si>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</si>
  <si>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</si>
  <si>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</si>
  <si>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</si>
  <si>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</si>
  <si>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</si>
  <si>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</si>
  <si>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</si>
  <si>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</si>
  <si>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</si>
  <si>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</si>
  <si>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</si>
  <si>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</si>
  <si>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</si>
  <si>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</si>
  <si>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</si>
  <si>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</si>
  <si>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</si>
  <si>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</si>
  <si>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</si>
  <si>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</si>
  <si>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</si>
  <si>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</si>
  <si>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</si>
  <si>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</si>
  <si>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</si>
  <si>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</si>
  <si>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</si>
  <si>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</si>
  <si>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</si>
  <si>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</si>
  <si>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</si>
  <si>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</si>
  <si>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</si>
  <si>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</si>
  <si>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</si>
  <si>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</si>
  <si>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</si>
  <si>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</si>
  <si>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</si>
  <si>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</si>
  <si>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</si>
  <si>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</si>
  <si>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</si>
  <si>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</si>
  <si>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</si>
  <si>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</si>
  <si>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</si>
  <si>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</si>
  <si>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</si>
  <si>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</si>
  <si>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</si>
  <si>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</si>
  <si>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</si>
  <si>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</si>
  <si>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</si>
  <si>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</si>
  <si>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</si>
  <si>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</si>
  <si>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</si>
  <si>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</si>
  <si>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</si>
  <si>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</si>
  <si>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</si>
  <si>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</si>
  <si>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</si>
  <si>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</si>
  <si>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</si>
  <si>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</si>
  <si>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</si>
  <si>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</si>
  <si>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</si>
  <si>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</si>
  <si>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</si>
  <si>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</si>
  <si>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</si>
  <si>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</si>
  <si>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</si>
  <si>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</si>
  <si>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</si>
  <si>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</si>
  <si>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</si>
  <si>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</si>
  <si>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</si>
  <si>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</si>
  <si>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</si>
  <si>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</si>
  <si>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</si>
  <si>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</si>
  <si>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</si>
  <si>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</si>
  <si>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</si>
  <si>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</si>
  <si>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</si>
  <si>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</si>
  <si>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</si>
  <si>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</si>
  <si>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</si>
  <si>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</si>
  <si>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</si>
  <si>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</si>
  <si>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</si>
  <si>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</si>
  <si>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</si>
  <si>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</si>
  <si>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</si>
  <si>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</si>
  <si>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</si>
  <si>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</si>
  <si>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</si>
  <si>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</si>
  <si>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</si>
  <si>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</si>
  <si>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</si>
  <si>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</si>
  <si>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</si>
  <si>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</si>
  <si>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</si>
  <si>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</si>
  <si>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</si>
  <si>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</si>
  <si>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</si>
  <si>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</si>
  <si>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</si>
  <si>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</si>
  <si>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</si>
  <si>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</si>
  <si>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</si>
  <si>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</si>
  <si>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</si>
  <si>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</si>
  <si>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</si>
  <si>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</si>
  <si>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</si>
  <si>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</si>
  <si>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</si>
  <si>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</si>
  <si>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</si>
  <si>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</si>
  <si>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</si>
  <si>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</si>
  <si>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</si>
  <si>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</si>
  <si>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</si>
  <si>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</si>
  <si>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</si>
  <si>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</si>
  <si>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</si>
  <si>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</si>
  <si>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</si>
  <si>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</si>
  <si>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</si>
  <si>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</si>
  <si>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</si>
  <si>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</si>
  <si>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</si>
  <si>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</si>
  <si>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</si>
  <si>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</si>
  <si>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</si>
  <si>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</si>
  <si>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</si>
  <si>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</si>
  <si>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</si>
  <si>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</si>
  <si>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</si>
  <si>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</si>
  <si>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</si>
  <si>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</si>
  <si>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</si>
  <si>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</si>
  <si>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</si>
  <si>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</si>
  <si>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</si>
  <si>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</si>
  <si>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</si>
  <si>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</si>
  <si>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</si>
  <si>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</si>
  <si>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</si>
  <si>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</si>
  <si>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</si>
  <si>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</si>
  <si>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</si>
  <si>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</si>
  <si>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</si>
  <si>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</si>
  <si>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</si>
  <si>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</si>
  <si>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</si>
  <si>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</si>
  <si>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</si>
  <si>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</si>
  <si>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</si>
  <si>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</si>
  <si>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</si>
  <si>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</si>
  <si>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</si>
  <si>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</si>
  <si>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</si>
  <si>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</si>
  <si>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</si>
  <si>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</si>
  <si>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</si>
  <si>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</si>
  <si>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</si>
  <si>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</si>
  <si>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</si>
  <si>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</si>
  <si>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</si>
  <si>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</si>
  <si>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</si>
  <si>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</si>
  <si>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</si>
  <si>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</si>
  <si>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</si>
  <si>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</si>
  <si>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</si>
  <si>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</si>
  <si>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</si>
  <si>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</si>
  <si>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</si>
  <si>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</si>
  <si>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</si>
  <si>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</si>
  <si>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</si>
  <si>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</si>
  <si>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</si>
  <si>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</si>
  <si>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</si>
  <si>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</si>
  <si>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</si>
  <si>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</si>
  <si>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</si>
  <si>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</si>
  <si>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</si>
  <si>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</si>
  <si>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</si>
  <si>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</si>
  <si>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</si>
  <si>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</si>
  <si>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</si>
  <si>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</si>
  <si>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</si>
  <si>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</si>
  <si>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</si>
  <si>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</si>
  <si>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</si>
  <si>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</si>
  <si>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</si>
  <si>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</si>
  <si>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</si>
  <si>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</si>
  <si>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</si>
  <si>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</si>
  <si>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</si>
  <si>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</si>
  <si>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</si>
  <si>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</si>
  <si>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</si>
  <si>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</si>
  <si>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</si>
  <si>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</si>
  <si>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</si>
  <si>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</si>
  <si>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</si>
  <si>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</si>
  <si>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</si>
  <si>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</si>
  <si>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</si>
  <si>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</si>
  <si>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</si>
  <si>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</si>
  <si>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</si>
  <si>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</si>
  <si>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</si>
  <si>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</si>
  <si>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</si>
  <si>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</si>
  <si>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</si>
  <si>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</si>
  <si>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</si>
  <si>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</si>
  <si>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</si>
  <si>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</si>
  <si>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</si>
  <si>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</si>
  <si>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</si>
  <si>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</si>
  <si>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</si>
  <si>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</si>
  <si>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</si>
  <si>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</si>
  <si>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</si>
  <si>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</si>
  <si>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</si>
  <si>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</si>
  <si>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</si>
  <si>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</si>
  <si>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</si>
  <si>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</si>
  <si>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</si>
  <si>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</si>
  <si>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</si>
  <si>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</si>
  <si>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</si>
  <si>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</si>
  <si>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</si>
  <si>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</si>
  <si>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</si>
  <si>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</si>
  <si>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</si>
  <si>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</si>
  <si>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</si>
  <si>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</si>
  <si>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</si>
  <si>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</si>
  <si>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</si>
  <si>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</si>
  <si>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</si>
  <si>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</si>
  <si>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</si>
  <si>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</si>
  <si>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</si>
  <si>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</si>
  <si>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</si>
  <si>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</si>
  <si>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</si>
  <si>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</si>
  <si>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</si>
  <si>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</si>
  <si>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</si>
  <si>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</si>
  <si>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</si>
  <si>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</si>
  <si>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</si>
  <si>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</si>
  <si>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</si>
  <si>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</si>
  <si>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</si>
  <si>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</si>
  <si>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</si>
  <si>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</si>
  <si>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</si>
  <si>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</si>
  <si>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</si>
  <si>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</si>
  <si>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</si>
  <si>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</si>
  <si>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</si>
  <si>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</si>
  <si>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</si>
  <si>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</si>
  <si>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</si>
  <si>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</si>
  <si>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</si>
  <si>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</si>
  <si>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</si>
  <si>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</si>
  <si>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</si>
  <si>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</si>
  <si>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</si>
  <si>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</si>
  <si>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</si>
  <si>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</si>
  <si>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</si>
  <si>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</si>
  <si>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</si>
  <si>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</si>
  <si>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</si>
  <si>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</si>
  <si>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</si>
  <si>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</si>
  <si>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</si>
  <si>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</si>
  <si>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</si>
  <si>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</si>
  <si>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</si>
  <si>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</si>
  <si>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</si>
  <si>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</si>
  <si>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</si>
  <si>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</si>
  <si>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</si>
  <si>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</si>
  <si>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</si>
  <si>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</si>
  <si>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</si>
  <si>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</si>
  <si>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</si>
  <si>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</si>
  <si>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</si>
  <si>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</si>
  <si>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</si>
  <si>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</si>
  <si>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</si>
  <si>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</si>
  <si>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</si>
  <si>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</si>
  <si>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</si>
  <si>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</si>
  <si>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</si>
  <si>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</si>
  <si>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</si>
  <si>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</si>
  <si>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</si>
  <si>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</si>
  <si>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</si>
  <si>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</si>
  <si>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</si>
  <si>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</si>
  <si>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</si>
  <si>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</si>
  <si>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</si>
  <si>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</si>
  <si>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</si>
  <si>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</si>
  <si>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</si>
  <si>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</si>
  <si>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</si>
  <si>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</si>
  <si>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</si>
  <si>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</si>
  <si>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</si>
  <si>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</si>
  <si>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</si>
  <si>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</si>
  <si>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</si>
  <si>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</si>
  <si>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</si>
  <si>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</si>
  <si>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</si>
  <si>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</si>
  <si>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</si>
  <si>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</si>
  <si>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</si>
  <si>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</si>
  <si>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</si>
  <si>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</si>
  <si>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</si>
  <si>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</si>
  <si>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</si>
  <si>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</si>
  <si>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</si>
  <si>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</si>
  <si>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</si>
  <si>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</si>
  <si>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</si>
  <si>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</si>
  <si>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</si>
  <si>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</si>
  <si>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</si>
  <si>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</si>
  <si>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</si>
  <si>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</si>
  <si>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</si>
  <si>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</si>
  <si>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</si>
  <si>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</si>
  <si>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</si>
  <si>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</si>
  <si>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</si>
  <si>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</si>
  <si>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</si>
  <si>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</si>
  <si>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</si>
  <si>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</si>
  <si>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</si>
  <si>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</si>
  <si>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</si>
  <si>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</si>
  <si>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</si>
  <si>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</si>
  <si>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</si>
  <si>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</si>
  <si>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</si>
  <si>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</si>
  <si>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</si>
  <si>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</si>
  <si>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</si>
  <si>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</si>
  <si>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</si>
  <si>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</si>
  <si>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</si>
  <si>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</si>
  <si>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</si>
  <si>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</si>
  <si>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</si>
  <si>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</si>
  <si>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</si>
  <si>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</si>
  <si>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</si>
  <si>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</si>
  <si>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</si>
  <si>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</si>
  <si>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</si>
  <si>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</si>
  <si>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</si>
  <si>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</si>
  <si>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</si>
  <si>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</si>
  <si>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</si>
  <si>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</si>
  <si>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</si>
  <si>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</si>
  <si>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</si>
  <si>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</si>
  <si>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</si>
  <si>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</si>
  <si>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</si>
  <si>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</si>
  <si>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</si>
  <si>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</si>
  <si>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</si>
  <si>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</si>
  <si>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</si>
  <si>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</si>
  <si>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</si>
  <si>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</si>
  <si>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</si>
  <si>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</si>
  <si>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</si>
  <si>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</si>
  <si>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</si>
  <si>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</si>
  <si>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</si>
  <si>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</si>
  <si>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</si>
  <si>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</si>
  <si>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</si>
  <si>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</si>
  <si>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</si>
  <si>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</si>
  <si>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</si>
  <si>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</si>
  <si>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</si>
  <si>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</si>
  <si>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</si>
  <si>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</si>
  <si>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</si>
  <si>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</si>
  <si>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</si>
  <si>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</si>
  <si>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</si>
  <si>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</si>
  <si>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</si>
  <si>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</si>
  <si>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</si>
  <si>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</si>
  <si>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</si>
  <si>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</si>
  <si>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</si>
  <si>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</si>
  <si>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</si>
  <si>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</si>
  <si>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</si>
  <si>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</si>
  <si>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</si>
  <si>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</si>
  <si>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</si>
  <si>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</si>
  <si>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</si>
  <si>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</si>
  <si>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</si>
  <si>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</si>
  <si>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</si>
  <si>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</si>
  <si>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</si>
  <si>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</si>
  <si>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</si>
  <si>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</si>
  <si>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</si>
  <si>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</si>
  <si>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</si>
  <si>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</si>
  <si>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</si>
  <si>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</si>
  <si>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</si>
  <si>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</si>
  <si>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</si>
  <si>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</si>
  <si>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</si>
  <si>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</si>
  <si>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</si>
  <si>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</si>
  <si>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</si>
  <si>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</si>
  <si>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</si>
  <si>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</si>
  <si>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</si>
  <si>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</si>
  <si>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</si>
  <si>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</si>
  <si>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</si>
  <si>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</si>
  <si>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</si>
  <si>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</si>
  <si>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</si>
  <si>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</si>
  <si>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</si>
  <si>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</si>
  <si>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</si>
  <si>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</si>
  <si>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</si>
  <si>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</si>
  <si>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</si>
  <si>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</si>
  <si>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</si>
  <si>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</si>
  <si>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</si>
  <si>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</si>
  <si>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</si>
  <si>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</si>
  <si>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</si>
  <si>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</si>
  <si>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</si>
  <si>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</si>
  <si>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</si>
  <si>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</si>
  <si>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</si>
  <si>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</si>
  <si>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</si>
  <si>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</si>
  <si>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</si>
  <si>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</si>
  <si>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</si>
  <si>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</si>
  <si>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</si>
  <si>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</si>
  <si>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</si>
  <si>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</si>
  <si>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</si>
  <si>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</si>
  <si>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</si>
  <si>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</si>
  <si>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</si>
  <si>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</si>
  <si>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</si>
  <si>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</si>
  <si>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</si>
  <si>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</si>
  <si>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</si>
  <si>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</si>
  <si>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</si>
  <si>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</si>
  <si>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</si>
  <si>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</si>
  <si>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</si>
  <si>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</si>
  <si>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</si>
  <si>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</si>
  <si>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</si>
  <si>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</si>
  <si>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</si>
  <si>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</si>
  <si>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</si>
  <si>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</si>
  <si>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</si>
  <si>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</si>
  <si>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</si>
  <si>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</si>
  <si>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</si>
  <si>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</si>
  <si>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</si>
  <si>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</si>
  <si>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</si>
  <si>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</si>
  <si>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</si>
  <si>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</si>
  <si>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</si>
  <si>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</si>
  <si>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</si>
  <si>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</si>
  <si>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</si>
  <si>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</si>
  <si>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</si>
  <si>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</si>
  <si>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</si>
  <si>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</si>
  <si>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</si>
  <si>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</si>
  <si>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</si>
  <si>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</si>
  <si>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</si>
  <si>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</si>
  <si>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</si>
  <si>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</si>
  <si>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</si>
  <si>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</si>
  <si>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</si>
  <si>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</si>
  <si>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</si>
  <si>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</si>
  <si>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</si>
  <si>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</si>
  <si>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</si>
  <si>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</si>
  <si>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</si>
  <si>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</si>
  <si>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</si>
  <si>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</si>
  <si>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</si>
  <si>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</si>
  <si>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</si>
  <si>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</si>
  <si>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</si>
  <si>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</si>
  <si>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</si>
  <si>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</si>
  <si>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</si>
  <si>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</si>
  <si>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</si>
  <si>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</si>
  <si>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</si>
  <si>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</si>
  <si>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</si>
  <si>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</si>
  <si>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</si>
  <si>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</si>
  <si>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</si>
  <si>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</si>
  <si>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</si>
  <si>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</si>
  <si>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</si>
  <si>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</si>
  <si>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</si>
  <si>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</si>
  <si>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</si>
  <si>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</si>
  <si>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</si>
  <si>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</si>
  <si>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</si>
  <si>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</si>
  <si>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</si>
  <si>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</si>
  <si>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</si>
  <si>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</si>
  <si>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</si>
  <si>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</si>
  <si>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</si>
  <si>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</si>
  <si>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</si>
  <si>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</si>
  <si>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</si>
  <si>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</si>
  <si>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</si>
  <si>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</si>
  <si>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</si>
  <si>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</si>
  <si>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</si>
  <si>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</si>
  <si>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</si>
  <si>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</si>
  <si>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</si>
  <si>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</si>
  <si>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</si>
  <si>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</si>
  <si>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</si>
  <si>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</si>
  <si>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</si>
  <si>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</si>
  <si>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</si>
  <si>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</si>
  <si>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</si>
  <si>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</si>
  <si>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</si>
  <si>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</si>
  <si>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</si>
  <si>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</si>
  <si>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</si>
  <si>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</si>
  <si>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</si>
  <si>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</si>
  <si>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</si>
  <si>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</si>
  <si>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</si>
  <si>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</si>
  <si>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</si>
  <si>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</si>
  <si>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</si>
  <si>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</si>
  <si>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</si>
  <si>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</si>
  <si>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</si>
  <si>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</si>
  <si>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</si>
  <si>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</si>
  <si>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</si>
  <si>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</si>
  <si>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</si>
  <si>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</si>
  <si>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</si>
  <si>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</si>
  <si>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</si>
  <si>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</si>
  <si>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</si>
  <si>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</si>
  <si>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</si>
  <si>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</si>
  <si>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</si>
  <si>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</si>
  <si>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</si>
  <si>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</si>
  <si>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</si>
  <si>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</si>
  <si>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</si>
  <si>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</si>
  <si>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</si>
  <si>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</si>
  <si>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</si>
  <si>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</si>
  <si>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</si>
  <si>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</si>
  <si>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</si>
  <si>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</si>
  <si>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</si>
  <si>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</si>
  <si>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</si>
  <si>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</si>
  <si>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</si>
  <si>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</si>
  <si>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</si>
  <si>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</si>
  <si>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</si>
  <si>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</si>
  <si>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</si>
  <si>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</si>
  <si>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</si>
  <si>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</si>
  <si>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</si>
  <si>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</si>
  <si>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</si>
  <si>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</si>
  <si>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</si>
  <si>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</si>
  <si>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</si>
  <si>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</si>
  <si>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</si>
  <si>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</si>
  <si>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</si>
  <si>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</si>
  <si>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</si>
  <si>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</si>
  <si>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</si>
  <si>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</si>
  <si>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</si>
  <si>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</si>
  <si>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</si>
  <si>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</si>
  <si>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</si>
  <si>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</si>
  <si>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</si>
  <si>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</si>
  <si>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</si>
  <si>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</si>
  <si>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</si>
  <si>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</si>
  <si>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</si>
  <si>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</si>
  <si>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</si>
  <si>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</si>
  <si>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</si>
  <si>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</si>
  <si>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</si>
  <si>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</si>
  <si>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</si>
  <si>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</si>
  <si>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</si>
  <si>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</si>
  <si>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</si>
  <si>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</si>
  <si>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</si>
  <si>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</si>
  <si>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</si>
  <si>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</si>
  <si>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</si>
  <si>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</si>
  <si>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</si>
  <si>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</si>
  <si>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</si>
  <si>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</si>
  <si>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</si>
  <si>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</si>
  <si>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</si>
  <si>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</si>
  <si>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</si>
  <si>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</si>
  <si>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</si>
  <si>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</si>
  <si>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</si>
  <si>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</si>
  <si>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</si>
  <si>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</si>
  <si>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</si>
  <si>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</si>
  <si>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</si>
  <si>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</si>
  <si>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</si>
  <si>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</si>
  <si>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</si>
  <si>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</si>
  <si>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</si>
  <si>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</si>
  <si>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</si>
  <si>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</si>
  <si>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</si>
  <si>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</si>
  <si>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</si>
  <si>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</si>
  <si>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</si>
  <si>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</si>
  <si>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</si>
  <si>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</si>
  <si>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</si>
  <si>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</si>
  <si>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</si>
  <si>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</si>
  <si>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</si>
  <si>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</si>
  <si>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</si>
  <si>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</si>
  <si>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</si>
  <si>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</si>
  <si>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</si>
  <si>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</si>
  <si>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</si>
  <si>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</si>
  <si>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</si>
  <si>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</si>
  <si>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</si>
  <si>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</si>
  <si>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</si>
  <si>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</si>
  <si>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</si>
  <si>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</si>
  <si>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</si>
  <si>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</si>
  <si>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</si>
  <si>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</si>
  <si>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</si>
  <si>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</si>
  <si>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</si>
  <si>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</si>
  <si>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</si>
  <si>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</si>
  <si>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</si>
  <si>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</si>
  <si>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</si>
  <si>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</si>
  <si>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</si>
  <si>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</si>
  <si>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</si>
  <si>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</si>
  <si>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</si>
  <si>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</si>
  <si>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</si>
  <si>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</si>
  <si>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</si>
  <si>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</si>
  <si>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</si>
  <si>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</si>
  <si>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</si>
  <si>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</si>
  <si>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</si>
  <si>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</si>
  <si>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</si>
  <si>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</si>
  <si>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</si>
  <si>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</si>
  <si>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</si>
  <si>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</si>
  <si>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</si>
  <si>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</si>
  <si>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</si>
  <si>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</si>
  <si>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</si>
  <si>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</si>
  <si>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</si>
  <si>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</si>
  <si>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</si>
  <si>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</si>
  <si>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</si>
  <si>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</si>
  <si>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</si>
  <si>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</si>
  <si>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</si>
  <si>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</si>
  <si>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</si>
  <si>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</si>
  <si>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</si>
  <si>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</si>
  <si>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</si>
  <si>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</si>
  <si>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</si>
  <si>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</si>
  <si>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</si>
  <si>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</si>
  <si>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</si>
  <si>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</si>
  <si>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</si>
  <si>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</si>
  <si>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</si>
  <si>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</si>
  <si>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</si>
  <si>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</si>
  <si>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</si>
  <si>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</si>
  <si>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</si>
  <si>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</si>
  <si>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</si>
  <si>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</si>
  <si>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</si>
  <si>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</si>
  <si>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</si>
  <si>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</si>
  <si>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</si>
  <si>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</si>
  <si>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</si>
  <si>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</si>
  <si>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</si>
  <si>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</si>
  <si>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</si>
  <si>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</si>
  <si>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</si>
  <si>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</si>
  <si>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</si>
  <si>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</si>
  <si>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</si>
  <si>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</si>
  <si>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</si>
  <si>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</si>
  <si>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</si>
  <si>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</si>
  <si>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</si>
  <si>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</si>
  <si>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</si>
  <si>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</si>
  <si>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</si>
  <si>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</si>
  <si>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</si>
  <si>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</si>
  <si>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</si>
  <si>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</si>
  <si>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</si>
  <si>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</si>
  <si>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</si>
  <si>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</si>
  <si>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</si>
  <si>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</si>
  <si>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</si>
  <si>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</si>
  <si>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</si>
  <si>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</si>
  <si>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</si>
  <si>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</si>
  <si>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</si>
  <si>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</si>
  <si>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</si>
  <si>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</si>
  <si>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</si>
  <si>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</si>
  <si>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</si>
  <si>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</si>
  <si>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</si>
  <si>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</si>
  <si>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</si>
  <si>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</si>
  <si>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</si>
  <si>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</si>
  <si>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</si>
  <si>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</si>
  <si>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</si>
  <si>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</si>
  <si>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</si>
  <si>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</si>
  <si>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</si>
  <si>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</si>
  <si>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</si>
  <si>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</si>
  <si>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</si>
  <si>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</si>
  <si>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</si>
  <si>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</si>
  <si>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</si>
  <si>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</si>
  <si>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</si>
  <si>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</si>
  <si>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</si>
  <si>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</si>
  <si>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</si>
  <si>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</si>
  <si>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</si>
  <si>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</si>
  <si>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</si>
  <si>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</si>
  <si>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</si>
  <si>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</si>
  <si>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</si>
  <si>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</si>
  <si>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</si>
  <si>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</si>
  <si>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</si>
  <si>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</si>
  <si>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</si>
  <si>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</si>
  <si>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</si>
  <si>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</si>
  <si>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</si>
  <si>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</si>
  <si>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</si>
  <si>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</si>
  <si>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</si>
  <si>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</si>
  <si>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</si>
  <si>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</si>
  <si>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</si>
  <si>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</si>
  <si>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</si>
  <si>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</si>
  <si>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</si>
  <si>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</si>
  <si>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</si>
  <si>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</si>
  <si>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</si>
  <si>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</si>
  <si>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</si>
  <si>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</si>
  <si>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</si>
  <si>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</si>
  <si>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</si>
  <si>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</si>
  <si>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</si>
  <si>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</si>
  <si>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</si>
  <si>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</si>
  <si>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</si>
  <si>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</si>
  <si>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</si>
  <si>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</si>
  <si>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</si>
  <si>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</si>
  <si>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</si>
  <si>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</si>
  <si>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</si>
  <si>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</si>
  <si>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</si>
  <si>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</si>
  <si>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</si>
  <si>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</si>
  <si>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</si>
  <si>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</si>
  <si>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</si>
  <si>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</si>
  <si>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</si>
  <si>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</si>
  <si>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</si>
  <si>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</si>
  <si>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</si>
  <si>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</si>
  <si>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</si>
  <si>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</si>
  <si>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</si>
  <si>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</si>
  <si>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</si>
  <si>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</si>
  <si>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</si>
  <si>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</si>
  <si>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</si>
  <si>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</si>
  <si>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</si>
  <si>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</si>
  <si>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</si>
  <si>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</si>
  <si>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</si>
  <si>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</si>
  <si>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</si>
  <si>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</si>
  <si>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</si>
  <si>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</si>
  <si>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</si>
  <si>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</si>
  <si>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</si>
  <si>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</si>
  <si>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</si>
  <si>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</si>
  <si>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</si>
  <si>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</si>
  <si>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</si>
  <si>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</si>
  <si>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</si>
  <si>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</si>
  <si>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</si>
  <si>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</si>
  <si>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</si>
  <si>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</si>
  <si>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</si>
  <si>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</si>
  <si>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</si>
  <si>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</si>
  <si>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</si>
  <si>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</si>
  <si>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</si>
  <si>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</si>
  <si>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</si>
  <si>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</si>
  <si>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</si>
  <si>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</si>
  <si>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</si>
  <si>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</si>
  <si>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</si>
  <si>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</si>
  <si>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</si>
  <si>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</si>
  <si>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</si>
  <si>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</si>
  <si>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</si>
  <si>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</si>
  <si>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</si>
  <si>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</si>
  <si>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</si>
  <si>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</si>
  <si>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</si>
  <si>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</si>
  <si>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</si>
  <si>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</si>
  <si>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</si>
  <si>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</si>
  <si>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</si>
  <si>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</si>
  <si>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</si>
  <si>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</si>
  <si>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</si>
  <si>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</si>
  <si>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</si>
  <si>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</si>
  <si>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</si>
  <si>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</si>
  <si>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</si>
  <si>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</si>
  <si>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</si>
  <si>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</si>
  <si>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</si>
  <si>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</si>
  <si>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</si>
  <si>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</si>
  <si>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</si>
  <si>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</si>
  <si>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</si>
  <si>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</si>
  <si>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</si>
  <si>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</si>
  <si>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</si>
  <si>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</si>
  <si>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</si>
  <si>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</si>
  <si>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</si>
  <si>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</si>
  <si>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</si>
  <si>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</si>
  <si>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</si>
  <si>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</si>
  <si>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</si>
  <si>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</si>
  <si>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</si>
  <si>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</si>
  <si>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</si>
  <si>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</si>
  <si>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</si>
  <si>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</si>
  <si>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</si>
  <si>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</si>
  <si>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</si>
  <si>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</si>
  <si>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</si>
  <si>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</si>
  <si>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</si>
  <si>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</si>
  <si>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</si>
  <si>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</si>
  <si>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</si>
  <si>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</si>
  <si>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</si>
  <si>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</si>
  <si>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</si>
  <si>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</si>
  <si>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</si>
  <si>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</si>
  <si>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</si>
  <si>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</si>
  <si>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</si>
  <si>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</si>
  <si>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</si>
  <si>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</si>
  <si>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</si>
  <si>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</si>
  <si>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</si>
  <si>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</si>
  <si>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</si>
  <si>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</si>
  <si>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</si>
  <si>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</si>
  <si>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</si>
  <si>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</si>
  <si>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</si>
  <si>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</si>
  <si>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</si>
  <si>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</si>
  <si>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</si>
  <si>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</si>
  <si>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</si>
  <si>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</si>
  <si>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</si>
  <si>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</si>
  <si>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</si>
  <si>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</si>
  <si>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</si>
  <si>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</si>
  <si>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</si>
  <si>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</si>
  <si>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</si>
  <si>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</si>
  <si>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</si>
  <si>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</si>
  <si>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</si>
  <si>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</si>
  <si>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</si>
  <si>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</si>
  <si>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</si>
  <si>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</si>
  <si>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</si>
  <si>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</si>
  <si>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</si>
  <si>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</si>
  <si>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</si>
  <si>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</si>
  <si>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</si>
  <si>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</si>
  <si>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</si>
  <si>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</si>
  <si>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</si>
  <si>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</si>
  <si>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</si>
  <si>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</si>
  <si>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</si>
  <si>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</si>
  <si>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</si>
  <si>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</si>
  <si>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</si>
  <si>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</si>
  <si>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</si>
  <si>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</si>
  <si>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</si>
  <si>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</si>
  <si>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</si>
  <si>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</si>
  <si>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</si>
  <si>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</si>
  <si>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</si>
  <si>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</si>
  <si>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</si>
  <si>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</si>
  <si>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</si>
  <si>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</si>
  <si>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</si>
  <si>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</si>
  <si>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</si>
  <si>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</si>
  <si>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</si>
  <si>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</si>
  <si>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</si>
  <si>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</si>
  <si>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</si>
  <si>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</si>
  <si>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</si>
  <si>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</si>
  <si>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</si>
  <si>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</si>
  <si>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</si>
  <si>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</si>
  <si>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</si>
  <si>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</si>
  <si>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</si>
  <si>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</si>
  <si>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</si>
  <si>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</si>
  <si>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</si>
  <si>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</si>
  <si>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</si>
  <si>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</si>
  <si>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</si>
  <si>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</si>
  <si>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</si>
  <si>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</si>
  <si>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</si>
  <si>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</si>
  <si>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</si>
  <si>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</si>
  <si>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</si>
  <si>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</si>
  <si>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</si>
  <si>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</si>
  <si>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</si>
  <si>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</si>
  <si>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</si>
  <si>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</si>
  <si>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</si>
  <si>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</si>
  <si>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</si>
  <si>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</si>
  <si>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</si>
  <si>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</si>
  <si>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</si>
  <si>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</si>
  <si>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</si>
  <si>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</si>
  <si>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</si>
  <si>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</si>
  <si>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</si>
  <si>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</si>
  <si>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</si>
  <si>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</si>
  <si>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</si>
  <si>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</si>
  <si>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</si>
  <si>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</si>
  <si>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</si>
  <si>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</si>
  <si>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</si>
  <si>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</si>
  <si>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</si>
  <si>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</si>
  <si>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</si>
  <si>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</si>
  <si>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</si>
  <si>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</si>
  <si>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</si>
  <si>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</si>
  <si>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</si>
  <si>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</si>
  <si>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</si>
  <si>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</si>
  <si>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</si>
  <si>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</si>
  <si>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</si>
  <si>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</si>
  <si>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</si>
  <si>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</si>
  <si>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</si>
  <si>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</si>
  <si>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</si>
  <si>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</si>
  <si>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</si>
  <si>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</si>
  <si>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</si>
  <si>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</si>
  <si>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</si>
  <si>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</si>
  <si>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</si>
  <si>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</si>
  <si>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</si>
  <si>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</si>
  <si>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</si>
  <si>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</si>
  <si>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</si>
  <si>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</si>
  <si>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</si>
  <si>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</si>
  <si>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</si>
  <si>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</si>
  <si>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</si>
  <si>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</si>
  <si>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</si>
  <si>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</si>
  <si>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</si>
  <si>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</si>
  <si>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</si>
  <si>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</si>
  <si>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</si>
  <si>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</si>
  <si>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</si>
  <si>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</si>
  <si>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</si>
  <si>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</si>
  <si>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</si>
  <si>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</si>
  <si>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</si>
  <si>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</si>
  <si>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</si>
  <si>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</si>
  <si>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</si>
  <si>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</si>
  <si>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</si>
  <si>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</si>
  <si>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</si>
  <si>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</si>
  <si>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</si>
  <si>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</si>
  <si>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</si>
  <si>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</si>
  <si>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</si>
  <si>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</si>
  <si>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</si>
  <si>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</si>
  <si>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</si>
  <si>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</si>
  <si>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</si>
  <si>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</si>
  <si>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</si>
  <si>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</si>
  <si>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</si>
  <si>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</si>
  <si>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</si>
  <si>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</si>
  <si>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</si>
  <si>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</si>
  <si>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</si>
  <si>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</si>
  <si>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</si>
  <si>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</si>
  <si>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</si>
  <si>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</si>
  <si>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</si>
  <si>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</si>
  <si>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</si>
  <si>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</si>
  <si>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</si>
  <si>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</si>
  <si>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</si>
  <si>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</si>
  <si>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</si>
  <si>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</si>
  <si>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</si>
  <si>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</si>
  <si>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</si>
  <si>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</si>
  <si>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</si>
  <si>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</si>
  <si>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</si>
  <si>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</si>
  <si>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</si>
  <si>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</si>
  <si>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</si>
  <si>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</si>
  <si>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</si>
  <si>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</si>
  <si>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</si>
  <si>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</si>
  <si>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</si>
  <si>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</si>
  <si>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</si>
  <si>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</si>
  <si>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</si>
  <si>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</si>
  <si>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</si>
  <si>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</si>
  <si>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</si>
  <si>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</si>
  <si>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</si>
  <si>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</si>
  <si>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</si>
  <si>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</si>
  <si>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</si>
  <si>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</si>
  <si>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</si>
  <si>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</si>
  <si>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</si>
  <si>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</si>
  <si>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</si>
  <si>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</si>
  <si>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</si>
  <si>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</si>
  <si>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</si>
  <si>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</si>
  <si>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</si>
  <si>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</si>
  <si>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</si>
  <si>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</si>
  <si>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</si>
  <si>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</si>
  <si>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</si>
  <si>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</si>
  <si>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</si>
  <si>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</si>
  <si>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</si>
  <si>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</si>
  <si>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</si>
  <si>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</si>
  <si>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</si>
  <si>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</si>
  <si>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</si>
  <si>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</si>
  <si>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</si>
  <si>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</si>
  <si>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</si>
  <si>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</si>
  <si>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</si>
  <si>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</si>
  <si>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</si>
  <si>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</si>
  <si>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</si>
  <si>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</si>
  <si>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</si>
  <si>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</si>
  <si>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</si>
  <si>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</si>
  <si>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</si>
  <si>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</si>
  <si>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</si>
  <si>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</si>
  <si>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</si>
  <si>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</si>
  <si>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</si>
  <si>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</si>
  <si>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</si>
  <si>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</si>
  <si>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</si>
  <si>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</si>
  <si>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</si>
  <si>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</si>
  <si>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</si>
  <si>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</si>
  <si>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</si>
  <si>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</si>
  <si>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</si>
  <si>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</si>
  <si>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</si>
  <si>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</si>
  <si>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</si>
  <si>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</si>
  <si>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</si>
  <si>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</si>
  <si>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</si>
  <si>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</si>
  <si>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</si>
  <si>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</si>
  <si>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</si>
  <si>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</si>
  <si>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</si>
  <si>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</si>
  <si>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</si>
  <si>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</si>
  <si>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</si>
  <si>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</si>
  <si>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</si>
  <si>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</si>
  <si>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</si>
  <si>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</si>
  <si>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</si>
  <si>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</si>
  <si>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</si>
  <si>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</si>
  <si>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</si>
  <si>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</si>
  <si>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</si>
  <si>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</si>
  <si>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</si>
  <si>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</si>
  <si>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</si>
  <si>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</si>
  <si>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</si>
  <si>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</si>
  <si>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</si>
  <si>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</si>
  <si>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</si>
  <si>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</si>
  <si>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</si>
  <si>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</si>
  <si>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</si>
  <si>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</si>
  <si>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</si>
  <si>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</si>
  <si>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</si>
  <si>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</si>
  <si>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</si>
  <si>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</si>
  <si>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</si>
  <si>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</si>
  <si>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</si>
  <si>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</si>
  <si>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</si>
  <si>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</si>
  <si>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</si>
  <si>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</si>
  <si>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</si>
  <si>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</si>
  <si>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</si>
  <si>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</si>
  <si>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</si>
  <si>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</si>
  <si>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</si>
  <si>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</si>
  <si>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</si>
  <si>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</si>
  <si>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</si>
  <si>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</si>
  <si>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</si>
  <si>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</si>
  <si>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</si>
  <si>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</si>
  <si>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</si>
  <si>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</si>
  <si>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</si>
  <si>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</si>
  <si>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</si>
  <si>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</si>
  <si>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</si>
  <si>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</si>
  <si>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</si>
  <si>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</si>
  <si>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</si>
  <si>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</si>
  <si>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</si>
  <si>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</si>
  <si>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</si>
  <si>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</si>
  <si>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</si>
  <si>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</si>
  <si>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</si>
  <si>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</si>
  <si>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</si>
  <si>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</si>
  <si>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</si>
  <si>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</si>
  <si>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</si>
  <si>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</si>
  <si>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</si>
  <si>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</si>
  <si>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</si>
  <si>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</si>
  <si>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</si>
  <si>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</si>
  <si>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</si>
  <si>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</si>
  <si>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</si>
  <si>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</si>
  <si>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</si>
  <si>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</si>
  <si>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</si>
  <si>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</si>
  <si>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</si>
  <si>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</si>
  <si>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</si>
  <si>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</si>
  <si>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</si>
  <si>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</si>
  <si>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</si>
  <si>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</si>
  <si>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</si>
  <si>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</si>
  <si>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</si>
  <si>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</si>
  <si>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</si>
  <si>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</si>
  <si>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</si>
  <si>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</si>
  <si>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</si>
  <si>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</si>
  <si>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</si>
  <si>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</si>
  <si>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</si>
  <si>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</si>
  <si>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</si>
  <si>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</si>
  <si>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</si>
  <si>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</si>
  <si>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</si>
  <si>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</si>
  <si>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</si>
  <si>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</si>
  <si>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</si>
  <si>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</si>
  <si>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</si>
  <si>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</si>
  <si>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</si>
  <si>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</si>
  <si>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</si>
  <si>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</si>
  <si>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</si>
  <si>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</si>
  <si>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</si>
  <si>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</si>
  <si>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</si>
  <si>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</si>
  <si>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</si>
  <si>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</si>
  <si>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</si>
  <si>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</si>
  <si>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</si>
  <si>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</si>
  <si>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</si>
  <si>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</si>
  <si>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</si>
  <si>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</si>
  <si>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</si>
  <si>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</si>
  <si>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</si>
  <si>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</si>
  <si>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</si>
  <si>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</si>
  <si>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</si>
  <si>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</si>
  <si>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</si>
  <si>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</si>
  <si>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</si>
  <si>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</si>
  <si>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</si>
  <si>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</si>
  <si>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</si>
  <si>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</si>
  <si>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</si>
  <si>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</si>
  <si>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</si>
  <si>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</si>
  <si>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</si>
  <si>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</si>
  <si>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</si>
  <si>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</si>
  <si>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</si>
  <si>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</si>
  <si>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</si>
  <si>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</si>
  <si>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</si>
  <si>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</si>
  <si>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</si>
  <si>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</si>
  <si>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</si>
  <si>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</si>
  <si>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</si>
  <si>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</si>
  <si>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</si>
  <si>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</si>
  <si>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</si>
  <si>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</si>
  <si>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</si>
  <si>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</si>
  <si>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</si>
  <si>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</si>
  <si>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</si>
  <si>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</si>
  <si>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</si>
  <si>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</si>
  <si>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</si>
  <si>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</si>
  <si>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</si>
  <si>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</si>
  <si>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</si>
  <si>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</si>
  <si>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</si>
  <si>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</si>
  <si>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</si>
  <si>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</si>
  <si>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</si>
  <si>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</si>
  <si>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</si>
  <si>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</si>
  <si>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</si>
  <si>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</si>
  <si>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</si>
  <si>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</si>
  <si>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</si>
  <si>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</si>
  <si>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</si>
  <si>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</si>
  <si>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</si>
  <si>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</si>
  <si>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</si>
  <si>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</si>
  <si>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</si>
  <si>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</si>
  <si>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</si>
  <si>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</si>
  <si>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</si>
  <si>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</si>
  <si>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</si>
  <si>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</si>
  <si>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</si>
  <si>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</si>
  <si>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</si>
  <si>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</si>
  <si>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</si>
  <si>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</si>
  <si>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</si>
  <si>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</si>
  <si>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</si>
  <si>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</si>
  <si>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</si>
  <si>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</si>
  <si>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</si>
  <si>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</si>
  <si>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</si>
  <si>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</si>
  <si>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</si>
  <si>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</si>
  <si>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</si>
  <si>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</si>
  <si>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</si>
  <si>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</si>
  <si>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</si>
  <si>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</si>
  <si>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</si>
  <si>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</si>
  <si>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</si>
  <si>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</si>
  <si>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</si>
  <si>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</si>
  <si>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</si>
  <si>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</si>
  <si>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</si>
  <si>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</si>
  <si>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</si>
  <si>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</si>
  <si>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</si>
  <si>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</si>
  <si>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</si>
  <si>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</si>
  <si>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</si>
  <si>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</si>
  <si>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</si>
  <si>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</si>
  <si>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</si>
  <si>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</si>
  <si>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</si>
  <si>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</si>
  <si>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</si>
  <si>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</si>
  <si>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</si>
  <si>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</si>
  <si>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</si>
  <si>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</si>
  <si>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</si>
  <si>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</si>
  <si>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</si>
  <si>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</si>
  <si>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</si>
  <si>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</si>
  <si>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</si>
  <si>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</si>
  <si>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</si>
  <si>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</si>
  <si>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</si>
  <si>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</si>
  <si>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</si>
  <si>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</si>
  <si>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</si>
  <si>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</si>
  <si>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</si>
  <si>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</si>
  <si>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</si>
  <si>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</si>
  <si>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</si>
  <si>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</si>
  <si>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</si>
  <si>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</si>
  <si>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</si>
  <si>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</si>
  <si>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</si>
  <si>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</si>
  <si>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</si>
  <si>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</si>
  <si>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</si>
  <si>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</si>
  <si>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</si>
  <si>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</si>
  <si>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</si>
  <si>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</si>
  <si>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</si>
  <si>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</si>
  <si>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</si>
  <si>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</si>
  <si>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</si>
  <si>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</si>
  <si>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</si>
  <si>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</si>
  <si>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</si>
  <si>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</si>
  <si>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</si>
  <si>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</si>
  <si>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</si>
  <si>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</si>
  <si>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</si>
  <si>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</si>
  <si>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</si>
  <si>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</si>
  <si>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</si>
  <si>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</si>
  <si>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</si>
  <si>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</si>
  <si>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</si>
  <si>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</si>
  <si>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</si>
  <si>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</si>
  <si>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</si>
  <si>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</si>
  <si>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</si>
  <si>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</si>
  <si>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</si>
  <si>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</si>
  <si>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</si>
  <si>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</si>
  <si>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</si>
  <si>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</si>
  <si>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</si>
  <si>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</si>
  <si>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</si>
  <si>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</si>
  <si>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</si>
  <si>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</si>
  <si>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</si>
  <si>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</si>
  <si>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</si>
  <si>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</si>
  <si>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</si>
  <si>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</si>
  <si>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</si>
  <si>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</si>
  <si>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</si>
  <si>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</si>
  <si>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</si>
  <si>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</si>
  <si>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</si>
  <si>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</si>
  <si>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</si>
  <si>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</si>
  <si>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</si>
  <si>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</si>
  <si>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</si>
  <si>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</si>
  <si>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</si>
  <si>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</si>
  <si>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</si>
  <si>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</si>
  <si>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</si>
  <si>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</si>
  <si>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</si>
  <si>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</si>
  <si>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</si>
  <si>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</si>
  <si>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</si>
  <si>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</si>
  <si>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</si>
  <si>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</si>
  <si>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</si>
  <si>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</si>
  <si>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</si>
  <si>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</si>
  <si>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</si>
  <si>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</si>
  <si>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</si>
  <si>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</si>
  <si>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</si>
  <si>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</si>
  <si>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</si>
  <si>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</si>
  <si>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</si>
  <si>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</si>
  <si>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</si>
  <si>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</si>
  <si>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</si>
  <si>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</si>
  <si>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</si>
  <si>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</si>
  <si>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</si>
  <si>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</si>
  <si>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</si>
  <si>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</si>
  <si>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</si>
  <si>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</si>
  <si>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</si>
  <si>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</si>
  <si>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</si>
  <si>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</si>
  <si>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</si>
  <si>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</si>
  <si>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</si>
  <si>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</si>
  <si>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</si>
  <si>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</si>
  <si>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</si>
  <si>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</si>
  <si>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</si>
  <si>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</si>
  <si>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</si>
  <si>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</si>
  <si>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</si>
  <si>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</si>
  <si>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</si>
  <si>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</si>
  <si>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</si>
  <si>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</si>
  <si>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</si>
  <si>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</si>
  <si>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</si>
  <si>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</si>
  <si>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</si>
  <si>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</si>
  <si>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</si>
  <si>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</si>
  <si>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</si>
  <si>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</si>
  <si>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</si>
  <si>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</si>
  <si>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</si>
  <si>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</si>
  <si>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</si>
  <si>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</si>
  <si>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</si>
  <si>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</si>
  <si>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</si>
  <si>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</si>
  <si>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</si>
  <si>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</si>
  <si>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</si>
  <si>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</si>
  <si>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</si>
  <si>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</si>
  <si>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</si>
  <si>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</si>
  <si>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</si>
  <si>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</si>
  <si>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</si>
  <si>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</si>
  <si>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</si>
  <si>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</si>
  <si>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</si>
  <si>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</si>
  <si>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</si>
  <si>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</si>
  <si>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</si>
  <si>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</si>
  <si>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</si>
  <si>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</si>
  <si>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</si>
  <si>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</si>
  <si>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</si>
  <si>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</si>
  <si>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</si>
  <si>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</si>
  <si>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</si>
  <si>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</si>
  <si>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</si>
  <si>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</si>
  <si>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</si>
  <si>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</si>
  <si>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</si>
  <si>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</si>
  <si>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</si>
  <si>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</si>
  <si>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</si>
  <si>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</si>
  <si>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</si>
  <si>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</si>
  <si>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</si>
  <si>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</si>
  <si>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</si>
  <si>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</si>
  <si>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</si>
  <si>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</si>
  <si>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</si>
  <si>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</si>
  <si>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</si>
  <si>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</si>
  <si>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</si>
  <si>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</si>
  <si>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</si>
  <si>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</si>
  <si>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</si>
  <si>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</si>
  <si>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</si>
  <si>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</si>
  <si>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</si>
  <si>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</si>
  <si>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</si>
  <si>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</si>
  <si>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</si>
  <si>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</si>
  <si>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</si>
  <si>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</si>
  <si>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</si>
  <si>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</si>
  <si>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</si>
  <si>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</si>
  <si>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</si>
  <si>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</si>
  <si>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</si>
  <si>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</si>
  <si>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</si>
  <si>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</si>
  <si>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</si>
  <si>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</si>
  <si>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</si>
  <si>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</si>
  <si>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</si>
  <si>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</si>
  <si>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</si>
  <si>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</si>
  <si>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</si>
  <si>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</si>
  <si>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</si>
  <si>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</si>
  <si>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</si>
  <si>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</si>
  <si>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</si>
  <si>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</si>
  <si>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</si>
  <si>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</si>
  <si>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</si>
  <si>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</si>
  <si>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</si>
  <si>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</si>
  <si>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</si>
  <si>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</si>
  <si>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</si>
  <si>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</si>
  <si>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</si>
  <si>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</si>
  <si>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</si>
  <si>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</si>
  <si>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</si>
  <si>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</si>
  <si>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</si>
  <si>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</si>
  <si>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</si>
  <si>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</si>
  <si>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</si>
  <si>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</si>
  <si>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</si>
  <si>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</si>
  <si>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</si>
  <si>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</si>
  <si>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</si>
  <si>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</si>
  <si>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</si>
  <si>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</si>
  <si>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</si>
  <si>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</si>
  <si>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</si>
  <si>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</si>
  <si>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</si>
  <si>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</si>
  <si>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</si>
  <si>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</si>
  <si>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</si>
  <si>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</si>
  <si>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</si>
  <si>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</si>
  <si>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</si>
  <si>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</si>
  <si>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</si>
  <si>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</si>
  <si>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</si>
  <si>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</si>
  <si>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</si>
  <si>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</si>
  <si>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</si>
  <si>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</si>
  <si>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</si>
  <si>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</si>
  <si>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</si>
  <si>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</si>
  <si>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</si>
  <si>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</si>
  <si>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</si>
  <si>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</si>
  <si>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</si>
  <si>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</si>
  <si>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</si>
  <si>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</si>
  <si>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</si>
  <si>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</si>
  <si>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</si>
  <si>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</si>
  <si>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</si>
  <si>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</si>
  <si>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</si>
  <si>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</si>
  <si>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</si>
  <si>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</si>
  <si>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</si>
  <si>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</si>
  <si>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</si>
  <si>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</si>
  <si>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</si>
  <si>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</si>
  <si>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</si>
  <si>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</si>
  <si>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</si>
  <si>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</si>
  <si>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</si>
  <si>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</si>
  <si>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</si>
  <si>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</si>
  <si>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</si>
  <si>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</si>
  <si>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</si>
  <si>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</si>
  <si>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</si>
  <si>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</si>
  <si>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</si>
  <si>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</si>
  <si>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</si>
  <si>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</si>
  <si>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</si>
  <si>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</si>
  <si>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</si>
  <si>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</si>
  <si>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</si>
  <si>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</si>
  <si>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</si>
  <si>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</si>
  <si>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</si>
  <si>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</si>
  <si>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</si>
  <si>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</si>
  <si>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</si>
  <si>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</si>
  <si>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</si>
  <si>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</si>
  <si>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</si>
  <si>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</si>
  <si>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</si>
  <si>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</si>
  <si>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</si>
  <si>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</si>
  <si>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</si>
  <si>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</si>
  <si>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</si>
  <si>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</si>
  <si>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</si>
  <si>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</si>
  <si>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</si>
  <si>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</si>
  <si>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</si>
  <si>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</si>
  <si>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</si>
  <si>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</si>
  <si>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</si>
  <si>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</si>
  <si>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</si>
  <si>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</si>
  <si>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</si>
  <si>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</si>
  <si>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</si>
  <si>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</si>
  <si>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</si>
  <si>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</si>
  <si>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</si>
  <si>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</si>
  <si>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</si>
  <si>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</si>
  <si>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</si>
  <si>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</si>
  <si>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</si>
  <si>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</si>
  <si>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</si>
  <si>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</si>
  <si>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</si>
  <si>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</si>
  <si>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</si>
  <si>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</si>
  <si>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</si>
  <si>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</si>
  <si>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</si>
  <si>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</si>
  <si>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</si>
  <si>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</si>
  <si>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</si>
  <si>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</si>
  <si>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</si>
  <si>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</si>
  <si>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</si>
  <si>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</si>
  <si>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</si>
  <si>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</si>
  <si>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</si>
  <si>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</si>
  <si>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</si>
  <si>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</si>
  <si>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</si>
  <si>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</si>
  <si>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</si>
  <si>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</si>
  <si>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</si>
  <si>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</si>
  <si>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</si>
  <si>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</si>
  <si>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</si>
  <si>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</si>
  <si>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</si>
  <si>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</si>
  <si>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</si>
  <si>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</si>
  <si>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</si>
  <si>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</si>
  <si>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</si>
  <si>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</si>
  <si>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</si>
  <si>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</si>
  <si>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</si>
  <si>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</si>
  <si>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</si>
  <si>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</si>
  <si>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</si>
  <si>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</si>
  <si>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</si>
  <si>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</si>
  <si>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</si>
  <si>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</si>
  <si>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</si>
  <si>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</si>
  <si>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</si>
  <si>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</si>
  <si>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</si>
  <si>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</si>
  <si>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</si>
  <si>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</si>
  <si>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</si>
  <si>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</si>
  <si>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</si>
  <si>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</si>
  <si>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</si>
  <si>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</si>
  <si>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</si>
  <si>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</si>
  <si>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</si>
  <si>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</si>
  <si>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</si>
  <si>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</si>
  <si>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</si>
  <si>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</si>
  <si>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</si>
  <si>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</si>
  <si>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</si>
  <si>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</si>
  <si>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</si>
  <si>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</si>
  <si>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</si>
  <si>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</si>
  <si>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</si>
  <si>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</si>
  <si>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</si>
  <si>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</si>
  <si>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</si>
  <si>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</si>
  <si>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</si>
  <si>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</si>
  <si>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</si>
  <si>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</si>
  <si>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</si>
  <si>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</si>
  <si>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</si>
  <si>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</si>
  <si>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</si>
  <si>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</si>
  <si>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</si>
  <si>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</si>
  <si>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</si>
  <si>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</si>
  <si>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</si>
  <si>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</si>
  <si>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</si>
  <si>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</si>
  <si>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</si>
  <si>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</si>
  <si>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</si>
  <si>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</si>
  <si>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</si>
  <si>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</si>
  <si>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</si>
  <si>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</si>
  <si>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</si>
  <si>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</si>
  <si>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</si>
  <si>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</si>
  <si>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</si>
  <si>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</si>
  <si>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</si>
  <si>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</si>
  <si>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</si>
  <si>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</si>
  <si>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</si>
  <si>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</si>
  <si>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</si>
  <si>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</si>
  <si>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</si>
  <si>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</si>
  <si>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</si>
  <si>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</si>
  <si>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</si>
  <si>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</si>
  <si>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</si>
  <si>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</si>
  <si>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</si>
  <si>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</si>
  <si>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</si>
  <si>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</si>
  <si>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</si>
  <si>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</si>
  <si>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</si>
  <si>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</si>
  <si>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</si>
  <si>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</si>
  <si>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</si>
  <si>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</si>
  <si>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</si>
  <si>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</si>
  <si>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</si>
  <si>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</si>
  <si>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</si>
  <si>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</si>
  <si>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</si>
  <si>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</si>
  <si>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</si>
  <si>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</si>
  <si>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</si>
  <si>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</si>
  <si>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</si>
  <si>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</si>
  <si>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</si>
  <si>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</si>
  <si>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</si>
  <si>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</si>
  <si>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</si>
  <si>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</si>
  <si>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</si>
  <si>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</si>
  <si>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</si>
  <si>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</si>
  <si>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</si>
  <si>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</si>
  <si>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</si>
  <si>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</si>
  <si>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</si>
  <si>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</si>
  <si>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</si>
  <si>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</si>
  <si>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</si>
  <si>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</si>
  <si>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</si>
  <si>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</si>
  <si>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</si>
  <si>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</si>
  <si>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</si>
  <si>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</si>
  <si>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</si>
  <si>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</si>
  <si>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</si>
  <si>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</si>
  <si>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</si>
  <si>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</si>
  <si>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</si>
  <si>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</si>
  <si>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</si>
  <si>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</si>
  <si>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</si>
  <si>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</si>
  <si>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</si>
  <si>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</si>
  <si>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</si>
  <si>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</si>
  <si>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</si>
  <si>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</si>
  <si>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</si>
  <si>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</si>
  <si>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</si>
  <si>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</si>
  <si>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</si>
  <si>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</si>
  <si>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</si>
  <si>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</si>
  <si>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</si>
  <si>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</si>
  <si>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</si>
  <si>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</si>
  <si>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</si>
  <si>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</si>
  <si>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</si>
  <si>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</si>
  <si>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</si>
  <si>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</si>
  <si>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</si>
  <si>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</si>
  <si>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</si>
  <si>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</si>
  <si>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</si>
  <si>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</si>
  <si>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</si>
  <si>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</si>
  <si>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</si>
  <si>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</si>
  <si>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</si>
  <si>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</si>
  <si>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</si>
  <si>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</si>
  <si>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</si>
  <si>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</si>
  <si>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</si>
  <si>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</si>
  <si>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</si>
  <si>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</si>
  <si>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</si>
  <si>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</si>
  <si>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</si>
  <si>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</si>
  <si>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</si>
  <si>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</si>
  <si>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</si>
  <si>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</si>
  <si>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</si>
  <si>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</si>
  <si>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</si>
  <si>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</si>
  <si>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</si>
  <si>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</si>
  <si>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</si>
  <si>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</si>
  <si>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</si>
  <si>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</si>
  <si>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</si>
  <si>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</si>
  <si>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</si>
  <si>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</si>
  <si>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</si>
  <si>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</si>
  <si>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</si>
  <si>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</si>
  <si>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</si>
  <si>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</si>
  <si>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</si>
  <si>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</si>
  <si>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</si>
  <si>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</si>
  <si>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</si>
  <si>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</si>
  <si>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</si>
  <si>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</si>
  <si>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</si>
  <si>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</si>
  <si>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</si>
  <si>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</si>
  <si>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</si>
  <si>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</si>
  <si>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</si>
  <si>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</si>
  <si>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</si>
  <si>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</si>
  <si>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</si>
  <si>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</si>
  <si>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</si>
  <si>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</si>
  <si>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</si>
  <si>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</si>
  <si>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</si>
  <si>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</si>
  <si>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</si>
  <si>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</si>
  <si>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</si>
  <si>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</si>
  <si>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</si>
  <si>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</si>
  <si>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</si>
  <si>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</si>
  <si>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</si>
  <si>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</si>
  <si>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</si>
  <si>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</si>
  <si>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</si>
  <si>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</si>
  <si>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</si>
  <si>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</si>
  <si>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</si>
  <si>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</si>
  <si>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</si>
  <si>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</si>
  <si>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</si>
  <si>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</si>
  <si>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</si>
  <si>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</si>
  <si>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</si>
  <si>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</si>
  <si>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</si>
  <si>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</si>
  <si>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</si>
  <si>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</si>
  <si>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</si>
  <si>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</si>
  <si>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</si>
  <si>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</si>
  <si>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</si>
  <si>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</si>
  <si>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</si>
  <si>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</si>
  <si>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</si>
  <si>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</si>
  <si>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</si>
  <si>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</si>
  <si>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</si>
  <si>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</si>
  <si>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</si>
  <si>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</si>
  <si>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</si>
  <si>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</si>
  <si>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</si>
  <si>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</si>
  <si>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</si>
  <si>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</si>
  <si>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</si>
  <si>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</si>
  <si>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</si>
  <si>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</si>
  <si>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</si>
  <si>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</si>
  <si>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</si>
  <si>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</si>
  <si>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</si>
  <si>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</si>
  <si>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</si>
  <si>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</si>
  <si>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</si>
  <si>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</si>
  <si>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</si>
  <si>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</si>
  <si>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</si>
  <si>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</si>
  <si>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</si>
  <si>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</si>
  <si>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</si>
  <si>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</si>
  <si>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</si>
  <si>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</si>
  <si>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</si>
  <si>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</si>
  <si>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</si>
  <si>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</si>
  <si>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</si>
  <si>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</si>
  <si>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</si>
  <si>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</si>
  <si>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</si>
  <si>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</si>
  <si>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</si>
  <si>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</si>
  <si>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</si>
  <si>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</si>
  <si>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</si>
  <si>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</si>
  <si>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</si>
  <si>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</si>
  <si>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</si>
  <si>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</si>
  <si>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</si>
  <si>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</si>
  <si>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</si>
  <si>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</si>
  <si>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</si>
  <si>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</si>
  <si>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</si>
  <si>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</si>
  <si>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</si>
  <si>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</si>
  <si>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</si>
  <si>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</si>
  <si>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</si>
  <si>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</si>
  <si>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</si>
  <si>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</si>
  <si>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</si>
  <si>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</si>
  <si>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</si>
  <si>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</si>
  <si>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</si>
  <si>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</si>
  <si>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</si>
  <si>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</si>
  <si>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</si>
  <si>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</si>
  <si>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</si>
  <si>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</si>
  <si>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</si>
  <si>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</si>
  <si>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</si>
  <si>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</si>
  <si>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</si>
  <si>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</si>
  <si>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</si>
  <si>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</si>
  <si>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</si>
  <si>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</si>
  <si>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</si>
  <si>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</si>
  <si>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</si>
  <si>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</si>
  <si>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</si>
  <si>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</si>
  <si>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</si>
  <si>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</si>
  <si>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</si>
  <si>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</si>
  <si>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</si>
  <si>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</si>
  <si>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</si>
  <si>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</si>
  <si>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</si>
  <si>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</si>
  <si>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</si>
  <si>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</si>
  <si>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</si>
  <si>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</si>
  <si>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</si>
  <si>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</si>
  <si>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</si>
  <si>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</si>
  <si>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</si>
  <si>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</si>
  <si>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</si>
  <si>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</si>
  <si>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</si>
  <si>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</si>
  <si>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</si>
  <si>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</si>
  <si>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</si>
  <si>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</si>
  <si>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</si>
  <si>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</si>
  <si>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</si>
  <si>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</si>
  <si>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</si>
  <si>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</si>
  <si>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</si>
  <si>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</si>
  <si>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</si>
  <si>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</si>
  <si>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</si>
  <si>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</si>
  <si>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</si>
  <si>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</si>
  <si>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</si>
  <si>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</si>
  <si>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</si>
  <si>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</si>
  <si>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</si>
  <si>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</si>
  <si>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</si>
  <si>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</si>
  <si>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</si>
  <si>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</si>
  <si>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</si>
  <si>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</si>
  <si>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</si>
  <si>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</si>
  <si>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</si>
  <si>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</si>
  <si>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</si>
  <si>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</si>
  <si>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</si>
  <si>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</si>
  <si>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</si>
  <si>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</si>
  <si>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</si>
  <si>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</si>
  <si>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</si>
  <si>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</si>
  <si>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</si>
  <si>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</si>
  <si>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</si>
  <si>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</si>
  <si>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</si>
  <si>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</si>
  <si>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</si>
  <si>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</si>
  <si>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</si>
  <si>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</si>
  <si>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</si>
  <si>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</si>
  <si>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</si>
  <si>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</si>
  <si>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</si>
  <si>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</si>
  <si>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</si>
  <si>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</si>
  <si>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</si>
  <si>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</si>
  <si>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</si>
  <si>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</si>
  <si>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</si>
  <si>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</si>
  <si>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</si>
  <si>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</si>
  <si>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</si>
  <si>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</si>
  <si>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</si>
  <si>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</si>
  <si>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</si>
  <si>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</si>
  <si>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</si>
  <si>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</si>
  <si>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</si>
  <si>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</si>
  <si>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</si>
  <si>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</si>
  <si>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</si>
  <si>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</si>
  <si>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</si>
  <si>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</si>
  <si>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</si>
  <si>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</si>
  <si>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</si>
  <si>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</si>
  <si>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</si>
  <si>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</si>
  <si>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</si>
  <si>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</si>
  <si>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</si>
  <si>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</si>
  <si>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</si>
  <si>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</si>
  <si>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</si>
  <si>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</si>
  <si>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</si>
  <si>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</si>
  <si>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</si>
  <si>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</si>
  <si>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</si>
  <si>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</si>
  <si>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</si>
  <si>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</si>
  <si>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</si>
  <si>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</si>
  <si>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</si>
  <si>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</si>
  <si>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</si>
  <si>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</si>
  <si>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</si>
  <si>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</si>
  <si>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</si>
  <si>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</si>
  <si>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</si>
  <si>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</si>
  <si>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</si>
  <si>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</si>
  <si>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</si>
  <si>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</si>
  <si>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</si>
  <si>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</si>
  <si>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</si>
  <si>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</si>
  <si>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</si>
  <si>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</si>
  <si>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</si>
  <si>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</si>
  <si>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</si>
  <si>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</si>
  <si>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</si>
  <si>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</si>
  <si>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</si>
  <si>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</si>
  <si>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</si>
  <si>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</si>
  <si>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</si>
  <si>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</si>
  <si>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</si>
  <si>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</si>
  <si>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</si>
  <si>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</si>
  <si>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</si>
  <si>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</si>
  <si>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</si>
  <si>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</si>
  <si>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</si>
  <si>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</si>
  <si>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</si>
  <si>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</si>
  <si>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</si>
  <si>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</si>
  <si>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</si>
  <si>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</si>
  <si>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</si>
  <si>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</si>
  <si>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</si>
  <si>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</si>
  <si>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</si>
  <si>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</si>
  <si>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</si>
  <si>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</si>
  <si>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</si>
  <si>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</si>
  <si>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</si>
  <si>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</si>
  <si>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</si>
  <si>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</si>
  <si>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</si>
  <si>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</si>
  <si>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</si>
  <si>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</si>
  <si>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</si>
  <si>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</si>
  <si>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</si>
  <si>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</si>
  <si>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</si>
  <si>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</si>
  <si>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</si>
  <si>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</si>
  <si>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</si>
  <si>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</si>
  <si>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</si>
  <si>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</si>
  <si>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</si>
  <si>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</si>
  <si>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</si>
  <si>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</si>
  <si>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</si>
  <si>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</si>
  <si>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</si>
  <si>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</si>
  <si>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</si>
  <si>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</si>
  <si>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</si>
  <si>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</si>
  <si>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</si>
  <si>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</si>
  <si>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</si>
  <si>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</si>
  <si>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</si>
  <si>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</si>
  <si>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</si>
  <si>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</si>
  <si>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</si>
  <si>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</si>
  <si>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</si>
  <si>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</si>
  <si>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</si>
  <si>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</si>
  <si>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</si>
  <si>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</si>
  <si>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</si>
  <si>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</si>
  <si>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</si>
  <si>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</si>
  <si>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</si>
  <si>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</si>
  <si>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</si>
  <si>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</si>
  <si>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</si>
  <si>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</si>
  <si>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</si>
  <si>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</si>
  <si>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</si>
  <si>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</si>
  <si>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</si>
  <si>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</si>
  <si>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</si>
  <si>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</si>
  <si>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</si>
  <si>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</si>
  <si>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</si>
  <si>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</si>
  <si>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</si>
  <si>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</si>
  <si>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</si>
  <si>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</si>
  <si>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</si>
  <si>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</si>
  <si>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</si>
  <si>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</si>
  <si>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</si>
  <si>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</si>
  <si>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</si>
  <si>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</si>
  <si>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</si>
  <si>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</si>
  <si>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</si>
  <si>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</si>
  <si>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</si>
  <si>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</si>
  <si>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</si>
  <si>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</si>
  <si>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</si>
  <si>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</si>
  <si>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</si>
  <si>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</si>
  <si>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</si>
  <si>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</si>
  <si>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</si>
  <si>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</si>
  <si>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</si>
  <si>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</si>
  <si>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</si>
  <si>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</si>
  <si>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</si>
  <si>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</si>
  <si>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</si>
  <si>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</si>
  <si>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</si>
  <si>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</si>
  <si>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</si>
  <si>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</si>
  <si>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</si>
  <si>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</si>
  <si>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</si>
  <si>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</si>
  <si>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</si>
  <si>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</si>
  <si>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</si>
  <si>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</si>
  <si>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</si>
  <si>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</si>
  <si>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</si>
  <si>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</si>
  <si>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</si>
  <si>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</si>
  <si>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</si>
  <si>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</si>
  <si>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</si>
  <si>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</si>
  <si>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</si>
  <si>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</si>
  <si>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</si>
  <si>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</si>
  <si>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</si>
  <si>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</si>
  <si>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</si>
  <si>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</si>
  <si>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</si>
  <si>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</si>
  <si>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</si>
  <si>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</si>
  <si>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</si>
  <si>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</si>
  <si>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</si>
  <si>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</si>
  <si>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</si>
  <si>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</si>
  <si>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</si>
  <si>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</si>
  <si>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</si>
  <si>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</si>
  <si>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</si>
  <si>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</si>
  <si>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</si>
  <si>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</si>
  <si>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</si>
  <si>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</si>
  <si>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</si>
  <si>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</si>
  <si>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</si>
  <si>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</si>
  <si>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</si>
  <si>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</si>
  <si>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</si>
  <si>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</si>
  <si>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</si>
  <si>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</si>
  <si>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</si>
  <si>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</si>
  <si>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</si>
  <si>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</si>
  <si>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</si>
  <si>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</si>
  <si>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</si>
  <si>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</si>
  <si>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</si>
  <si>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</si>
  <si>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</si>
  <si>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</si>
  <si>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</si>
  <si>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</si>
  <si>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</si>
  <si>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</si>
  <si>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</si>
  <si>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</si>
  <si>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</si>
  <si>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</si>
  <si>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</si>
  <si>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</si>
  <si>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</si>
  <si>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</si>
  <si>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</si>
  <si>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</si>
  <si>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</si>
  <si>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</si>
  <si>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</si>
  <si>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</si>
  <si>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</si>
  <si>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</si>
  <si>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</si>
  <si>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</si>
  <si>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</si>
  <si>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</si>
  <si>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</si>
  <si>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</si>
  <si>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</si>
  <si>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</si>
  <si>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</si>
  <si>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</si>
  <si>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</si>
  <si>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</si>
  <si>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</si>
  <si>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</si>
  <si>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</si>
  <si>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</si>
  <si>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</si>
  <si>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</si>
  <si>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</si>
  <si>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</si>
  <si>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</si>
  <si>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</si>
  <si>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</si>
  <si>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</si>
  <si>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</si>
  <si>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</si>
  <si>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</si>
  <si>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</si>
  <si>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</si>
  <si>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</si>
  <si>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</si>
  <si>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</si>
  <si>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</si>
  <si>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</si>
  <si>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</si>
  <si>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</si>
  <si>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</si>
  <si>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</si>
  <si>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</si>
  <si>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</si>
  <si>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</si>
  <si>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</si>
  <si>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</si>
  <si>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</si>
  <si>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</si>
  <si>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</si>
  <si>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</si>
  <si>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</si>
  <si>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</si>
  <si>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</si>
  <si>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</si>
  <si>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</si>
  <si>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</si>
  <si>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</si>
  <si>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</si>
  <si>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</si>
  <si>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</si>
  <si>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</si>
  <si>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</si>
  <si>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</si>
  <si>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</si>
  <si>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</si>
  <si>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</si>
  <si>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</si>
  <si>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</si>
  <si>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</si>
  <si>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</si>
  <si>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</si>
  <si>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</si>
  <si>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</si>
  <si>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</si>
  <si>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</si>
  <si>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</si>
  <si>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</si>
  <si>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</si>
  <si>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</si>
  <si>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</si>
  <si>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</si>
  <si>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</si>
  <si>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</si>
  <si>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</si>
  <si>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</si>
  <si>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</si>
  <si>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</si>
  <si>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</si>
  <si>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</si>
  <si>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</si>
  <si>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</si>
  <si>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</si>
  <si>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</si>
  <si>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</si>
  <si>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</si>
  <si>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</si>
  <si>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</si>
  <si>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</si>
  <si>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</si>
  <si>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</si>
  <si>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</si>
  <si>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</si>
  <si>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</si>
  <si>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</si>
  <si>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</si>
  <si>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</si>
  <si>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</si>
  <si>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</si>
  <si>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</si>
  <si>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</si>
  <si>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</si>
  <si>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</si>
  <si>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</si>
  <si>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</si>
  <si>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</si>
  <si>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</si>
  <si>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</si>
  <si>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</si>
  <si>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</si>
  <si>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</si>
  <si>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</si>
  <si>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</si>
  <si>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</si>
  <si>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</si>
  <si>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</si>
  <si>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</si>
  <si>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</si>
  <si>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</si>
  <si>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</si>
  <si>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</si>
  <si>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</si>
  <si>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</si>
  <si>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</si>
  <si>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</si>
  <si>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</si>
  <si>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</si>
  <si>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</si>
  <si>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</si>
  <si>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</si>
  <si>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</si>
  <si>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</si>
  <si>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</si>
  <si>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</si>
  <si>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</si>
  <si>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</si>
  <si>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</si>
  <si>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</si>
  <si>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</si>
  <si>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</si>
  <si>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</si>
  <si>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</si>
  <si>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</si>
  <si>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</si>
  <si>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</si>
  <si>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</si>
  <si>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</si>
  <si>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</si>
  <si>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</si>
  <si>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</si>
  <si>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</si>
  <si>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</si>
  <si>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</si>
  <si>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</si>
  <si>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</si>
  <si>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</si>
  <si>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</si>
  <si>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</si>
  <si>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</si>
  <si>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</si>
  <si>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</si>
  <si>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</si>
  <si>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</si>
  <si>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</si>
  <si>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</si>
  <si>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</si>
  <si>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</si>
  <si>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</si>
  <si>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</si>
  <si>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</si>
  <si>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</si>
  <si>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</si>
  <si>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</si>
  <si>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</si>
  <si>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</si>
  <si>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</si>
  <si>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</si>
  <si>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</si>
  <si>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</si>
  <si>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</si>
  <si>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</si>
  <si>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</si>
  <si>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</si>
  <si>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</si>
  <si>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</si>
  <si>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</si>
  <si>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</si>
  <si>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</si>
  <si>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</si>
  <si>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</si>
  <si>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</si>
  <si>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</si>
  <si>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</si>
  <si>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</si>
  <si>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</si>
  <si>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</si>
  <si>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</si>
  <si>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</si>
  <si>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</si>
  <si>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</si>
  <si>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</si>
  <si>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</si>
  <si>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</si>
  <si>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</si>
  <si>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</si>
  <si>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</si>
  <si>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</si>
  <si>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</si>
  <si>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</si>
  <si>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</si>
  <si>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</si>
  <si>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</si>
  <si>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</si>
  <si>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</si>
  <si>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</si>
  <si>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</si>
  <si>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</si>
  <si>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</si>
  <si>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</si>
  <si>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</si>
  <si>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</si>
  <si>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</si>
  <si>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</si>
  <si>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</si>
  <si>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</si>
  <si>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</si>
  <si>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</si>
  <si>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</si>
  <si>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</si>
  <si>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</si>
  <si>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</si>
  <si>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</si>
  <si>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</si>
  <si>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</si>
  <si>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</si>
  <si>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</si>
  <si>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</si>
  <si>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</si>
  <si>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</si>
  <si>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</si>
  <si>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</si>
  <si>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</si>
  <si>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</si>
  <si>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</si>
  <si>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</si>
  <si>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</si>
  <si>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</si>
  <si>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</si>
  <si>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</si>
  <si>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</si>
  <si>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</si>
  <si>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</si>
  <si>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</si>
  <si>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</si>
  <si>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</si>
  <si>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</si>
  <si>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</si>
  <si>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</si>
  <si>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</si>
  <si>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</si>
  <si>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</si>
  <si>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</si>
  <si>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</si>
  <si>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</si>
  <si>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</si>
  <si>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</si>
  <si>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</si>
  <si>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</si>
  <si>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</si>
  <si>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</si>
  <si>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</si>
  <si>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</si>
  <si>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</si>
  <si>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</si>
  <si>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</si>
  <si>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</si>
  <si>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</si>
  <si>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</si>
  <si>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</si>
  <si>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</si>
  <si>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</si>
  <si>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</si>
  <si>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</si>
  <si>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</si>
  <si>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</si>
  <si>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</si>
  <si>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</si>
  <si>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</si>
  <si>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</si>
  <si>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</si>
  <si>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</si>
  <si>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</si>
  <si>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</si>
  <si>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</si>
  <si>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</si>
  <si>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</si>
  <si>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</si>
  <si>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</si>
  <si>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</si>
  <si>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</si>
  <si>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</si>
  <si>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</si>
  <si>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</si>
  <si>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</si>
  <si>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</si>
  <si>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</si>
  <si>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</si>
  <si>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</si>
  <si>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</si>
  <si>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</si>
  <si>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</si>
  <si>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</si>
  <si>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</si>
  <si>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</si>
  <si>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</si>
  <si>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</si>
  <si>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</si>
  <si>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</si>
  <si>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</si>
  <si>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</si>
  <si>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</si>
  <si>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</si>
  <si>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</si>
  <si>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</si>
  <si>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</si>
  <si>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</si>
  <si>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</si>
  <si>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</si>
  <si>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</si>
  <si>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</si>
  <si>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</si>
  <si>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</si>
  <si>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</si>
  <si>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</si>
  <si>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</si>
  <si>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</si>
  <si>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</si>
  <si>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</si>
  <si>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</si>
  <si>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</si>
  <si>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</si>
  <si>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</si>
  <si>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</si>
  <si>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</si>
  <si>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</si>
  <si>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</si>
  <si>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</si>
  <si>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</si>
  <si>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</si>
  <si>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</si>
  <si>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</si>
  <si>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</si>
  <si>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</si>
  <si>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</si>
  <si>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</si>
  <si>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</si>
  <si>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</si>
  <si>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</si>
  <si>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</si>
  <si>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</si>
  <si>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</si>
  <si>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</si>
  <si>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</si>
  <si>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</si>
  <si>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</si>
  <si>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</si>
  <si>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</si>
  <si>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</si>
  <si>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</si>
  <si>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</si>
  <si>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</si>
  <si>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</si>
  <si>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</si>
  <si>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</si>
  <si>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</si>
  <si>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</si>
  <si>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</si>
  <si>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</si>
  <si>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</si>
  <si>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</si>
  <si>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</si>
  <si>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</si>
  <si>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</si>
  <si>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</si>
  <si>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</si>
  <si>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</si>
  <si>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</si>
  <si>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</si>
  <si>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</si>
  <si>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</si>
  <si>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</si>
  <si>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</si>
  <si>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</si>
  <si>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</si>
  <si>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</si>
  <si>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</si>
  <si>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</si>
  <si>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</si>
  <si>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</si>
  <si>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</si>
  <si>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</si>
  <si>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</si>
  <si>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</si>
  <si>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</si>
  <si>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</si>
  <si>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</si>
  <si>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</si>
  <si>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</si>
  <si>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</si>
  <si>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</si>
  <si>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</si>
  <si>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</si>
  <si>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</si>
  <si>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</si>
  <si>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</si>
  <si>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</si>
  <si>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</si>
  <si>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</si>
  <si>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</si>
  <si>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</si>
  <si>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</si>
  <si>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</si>
  <si>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</si>
  <si>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</si>
  <si>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</si>
  <si>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</si>
  <si>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</si>
  <si>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</si>
  <si>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</si>
  <si>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</si>
  <si>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</si>
  <si>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</si>
  <si>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</si>
  <si>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</si>
  <si>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</si>
  <si>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</si>
  <si>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</si>
  <si>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</si>
  <si>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</si>
  <si>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</si>
  <si>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</si>
  <si>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</si>
  <si>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</si>
  <si>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</si>
  <si>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</si>
  <si>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</si>
  <si>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</si>
  <si>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</si>
  <si>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</si>
  <si>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</si>
  <si>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</si>
  <si>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</si>
  <si>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</si>
  <si>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</si>
  <si>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</si>
  <si>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</si>
  <si>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</si>
  <si>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</si>
  <si>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</si>
  <si>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</si>
  <si>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</si>
  <si>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</si>
  <si>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</si>
  <si>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</si>
  <si>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</si>
  <si>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</si>
  <si>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</si>
  <si>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</si>
  <si>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</si>
  <si>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</si>
  <si>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</si>
  <si>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</si>
  <si>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</si>
  <si>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</si>
  <si>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</si>
  <si>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</si>
  <si>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</si>
  <si>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</si>
  <si>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</si>
  <si>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</si>
  <si>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</si>
  <si>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</si>
  <si>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</si>
  <si>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</si>
  <si>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</si>
  <si>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</si>
  <si>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</si>
  <si>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</si>
  <si>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</si>
  <si>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</si>
  <si>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</si>
  <si>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</si>
  <si>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</si>
  <si>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</si>
  <si>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</si>
  <si>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</si>
  <si>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</si>
  <si>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</si>
  <si>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</si>
  <si>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</si>
  <si>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</si>
  <si>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</si>
  <si>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</si>
  <si>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</si>
  <si>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</si>
  <si>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</si>
  <si>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</si>
  <si>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</si>
  <si>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</si>
  <si>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</si>
  <si>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</si>
  <si>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</si>
  <si>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</si>
  <si>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</si>
  <si>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</si>
  <si>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</si>
  <si>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</si>
  <si>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</si>
  <si>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</si>
  <si>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</si>
  <si>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</si>
  <si>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</si>
  <si>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</si>
  <si>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</si>
  <si>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</si>
  <si>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</si>
  <si>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</si>
  <si>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</si>
  <si>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</si>
  <si>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</si>
  <si>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</si>
  <si>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</si>
  <si>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</si>
  <si>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</si>
  <si>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</si>
  <si>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</si>
  <si>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</si>
  <si>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</si>
  <si>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</si>
  <si>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</si>
  <si>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</si>
  <si>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</si>
  <si>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</si>
  <si>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</si>
  <si>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</si>
  <si>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</si>
  <si>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</si>
  <si>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</si>
  <si>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</si>
  <si>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</si>
  <si>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</si>
  <si>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</si>
  <si>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</si>
  <si>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</si>
  <si>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</si>
  <si>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</si>
  <si>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</si>
  <si>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</si>
  <si>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</si>
  <si>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</si>
  <si>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</si>
  <si>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</si>
  <si>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</si>
  <si>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</si>
  <si>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</si>
  <si>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</si>
  <si>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</si>
  <si>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</si>
  <si>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</si>
  <si>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</si>
  <si>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</si>
  <si>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</si>
  <si>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</si>
  <si>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</si>
  <si>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</si>
  <si>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</si>
  <si>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</si>
  <si>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</si>
  <si>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</si>
  <si>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</si>
  <si>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</si>
  <si>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</si>
  <si>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</si>
  <si>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</si>
  <si>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</si>
  <si>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</si>
  <si>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</si>
  <si>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</si>
  <si>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</si>
  <si>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</si>
  <si>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</si>
  <si>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</si>
  <si>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</si>
  <si>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</si>
  <si>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</si>
  <si>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</si>
  <si>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</si>
  <si>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</si>
  <si>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</si>
  <si>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</si>
  <si>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</si>
  <si>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</si>
  <si>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</si>
  <si>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</si>
  <si>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</si>
  <si>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</si>
  <si>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</si>
  <si>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</si>
  <si>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</si>
  <si>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</si>
  <si>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</si>
  <si>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</si>
  <si>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</si>
  <si>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</si>
  <si>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</si>
  <si>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</si>
  <si>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</si>
  <si>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</si>
  <si>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</si>
  <si>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</si>
  <si>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</si>
  <si>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</si>
  <si>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</si>
  <si>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</si>
  <si>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</si>
  <si>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</si>
  <si>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</si>
  <si>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</si>
  <si>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</si>
  <si>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</si>
  <si>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</si>
  <si>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</si>
  <si>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</si>
  <si>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</si>
  <si>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</si>
  <si>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</si>
  <si>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</si>
  <si>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</si>
  <si>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</si>
  <si>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</si>
  <si>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</si>
  <si>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</si>
  <si>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</si>
  <si>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</si>
  <si>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</si>
  <si>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</si>
  <si>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</si>
  <si>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</si>
  <si>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</si>
  <si>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</si>
  <si>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</si>
  <si>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</si>
  <si>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</si>
  <si>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</si>
  <si>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</si>
  <si>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</si>
  <si>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</si>
  <si>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</si>
  <si>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</si>
  <si>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</si>
  <si>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</si>
  <si>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</si>
  <si>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</si>
  <si>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</si>
  <si>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</si>
  <si>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</si>
  <si>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</si>
  <si>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</si>
  <si>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</si>
  <si>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</si>
  <si>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</si>
  <si>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</si>
  <si>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</si>
  <si>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</si>
  <si>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</si>
  <si>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</si>
  <si>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</si>
  <si>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</si>
  <si>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</si>
  <si>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</si>
  <si>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</si>
  <si>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</si>
  <si>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</si>
  <si>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</si>
  <si>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</si>
  <si>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</si>
  <si>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</si>
  <si>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</si>
  <si>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</si>
  <si>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</si>
  <si>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</si>
  <si>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</si>
  <si>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</si>
  <si>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</si>
  <si>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</si>
  <si>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</si>
  <si>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</si>
  <si>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</si>
  <si>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</si>
  <si>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</si>
  <si>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</si>
  <si>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</si>
  <si>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</si>
  <si>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</si>
  <si>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</si>
  <si>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</si>
  <si>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</si>
  <si>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</si>
  <si>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</si>
  <si>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</si>
  <si>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</si>
  <si>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</si>
  <si>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</si>
  <si>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</si>
  <si>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</si>
  <si>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</si>
  <si>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</si>
  <si>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</si>
  <si>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</si>
  <si>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</si>
  <si>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</si>
  <si>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</si>
  <si>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</si>
  <si>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</si>
  <si>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</si>
  <si>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</si>
  <si>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</si>
  <si>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</si>
  <si>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</si>
  <si>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</si>
  <si>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</si>
  <si>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</si>
  <si>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</si>
  <si>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</si>
  <si>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</si>
  <si>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</si>
  <si>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</si>
  <si>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</si>
  <si>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</si>
  <si>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</si>
  <si>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</si>
  <si>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</si>
  <si>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</si>
  <si>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</si>
  <si>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</si>
  <si>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</si>
  <si>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</si>
  <si>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</si>
  <si>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</si>
  <si>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</si>
  <si>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</si>
  <si>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</si>
  <si>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</si>
  <si>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</si>
  <si>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</si>
  <si>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</si>
  <si>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</si>
  <si>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</si>
  <si>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</si>
  <si>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</si>
  <si>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</si>
  <si>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</si>
  <si>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</si>
  <si>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</si>
  <si>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</si>
  <si>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</si>
  <si>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</si>
  <si>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</si>
  <si>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</si>
  <si>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</si>
  <si>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</si>
  <si>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</si>
  <si>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</si>
  <si>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</si>
  <si>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</si>
  <si>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</si>
  <si>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</si>
  <si>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</si>
  <si>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</si>
  <si>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</si>
  <si>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</si>
  <si>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</si>
  <si>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</si>
  <si>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</si>
  <si>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</si>
  <si>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</si>
  <si>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</si>
  <si>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</si>
  <si>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</si>
  <si>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</si>
  <si>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</si>
  <si>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</si>
  <si>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</si>
  <si>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</si>
  <si>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</si>
  <si>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</si>
  <si>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</si>
  <si>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</si>
  <si>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</si>
  <si>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</si>
  <si>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</si>
  <si>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</si>
  <si>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</si>
  <si>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</si>
  <si>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</si>
  <si>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</si>
  <si>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</si>
  <si>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</si>
  <si>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</si>
  <si>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</si>
  <si>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</si>
  <si>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</si>
  <si>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</si>
  <si>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</si>
  <si>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</si>
  <si>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</si>
  <si>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</si>
  <si>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</si>
  <si>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</si>
  <si>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</si>
  <si>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</si>
  <si>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</si>
  <si>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</si>
  <si>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</si>
  <si>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</si>
  <si>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</si>
  <si>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</si>
  <si>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</si>
  <si>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</si>
  <si>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</si>
  <si>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</si>
  <si>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</si>
  <si>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</si>
  <si>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</si>
  <si>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</si>
  <si>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</si>
  <si>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</si>
  <si>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</si>
  <si>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</si>
  <si>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</si>
  <si>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</si>
  <si>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</si>
  <si>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</si>
  <si>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</si>
  <si>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</si>
  <si>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</si>
  <si>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</si>
  <si>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</si>
  <si>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</si>
  <si>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</si>
  <si>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</si>
  <si>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</si>
  <si>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</si>
  <si>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</si>
  <si>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</si>
  <si>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</si>
  <si>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</si>
  <si>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</si>
  <si>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</si>
  <si>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</si>
  <si>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</si>
  <si>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</si>
  <si>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</si>
  <si>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</si>
  <si>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</si>
  <si>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</si>
  <si>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</si>
  <si>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</si>
  <si>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</si>
  <si>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</si>
  <si>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</si>
  <si>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</si>
  <si>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</si>
  <si>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</si>
  <si>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</si>
  <si>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</si>
  <si>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</si>
  <si>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</si>
  <si>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</si>
  <si>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</si>
  <si>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</si>
  <si>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</si>
  <si>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</si>
  <si>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</si>
  <si>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</si>
  <si>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</si>
  <si>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</si>
  <si>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</si>
  <si>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</si>
  <si>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</si>
  <si>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</si>
  <si>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</si>
  <si>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</si>
  <si>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</si>
  <si>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</si>
  <si>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</si>
  <si>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</si>
  <si>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</si>
  <si>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</si>
  <si>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</si>
  <si>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</si>
  <si>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</si>
  <si>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</si>
  <si>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</si>
  <si>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</si>
  <si>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</si>
  <si>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</si>
  <si>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</si>
  <si>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</si>
  <si>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</si>
  <si>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</si>
  <si>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</si>
  <si>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</si>
  <si>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</si>
  <si>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</si>
  <si>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</si>
  <si>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</si>
  <si>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</si>
  <si>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</si>
  <si>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</si>
  <si>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</si>
  <si>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</si>
  <si>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</si>
  <si>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</si>
  <si>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</si>
  <si>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</si>
  <si>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</si>
  <si>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</si>
  <si>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</si>
  <si>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</si>
  <si>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</si>
  <si>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</si>
  <si>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</si>
  <si>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</si>
  <si>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</si>
  <si>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</si>
  <si>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</si>
  <si>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</si>
  <si>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</si>
  <si>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</si>
  <si>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</si>
  <si>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</si>
  <si>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</si>
  <si>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</si>
  <si>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</si>
  <si>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</si>
  <si>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</si>
  <si>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</si>
  <si>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</si>
  <si>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</si>
  <si>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</si>
  <si>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</si>
  <si>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</si>
  <si>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</si>
  <si>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</si>
  <si>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</si>
  <si>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</si>
  <si>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</si>
  <si>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</si>
  <si>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</si>
  <si>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</si>
  <si>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</si>
  <si>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</si>
  <si>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</si>
  <si>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</si>
  <si>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</si>
  <si>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</si>
  <si>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</si>
  <si>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</si>
  <si>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</si>
  <si>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</si>
  <si>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</si>
  <si>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</si>
  <si>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</si>
  <si>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</si>
  <si>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</si>
  <si>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</si>
  <si>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</si>
  <si>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</si>
  <si>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</si>
  <si>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</si>
  <si>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</si>
  <si>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</si>
  <si>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</si>
  <si>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</si>
  <si>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</si>
  <si>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</si>
  <si>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</si>
  <si>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</si>
  <si>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</si>
  <si>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</si>
  <si>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</si>
  <si>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</si>
  <si>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</si>
  <si>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</si>
  <si>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</si>
  <si>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</si>
  <si>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</si>
  <si>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</si>
  <si>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</si>
  <si>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</si>
  <si>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</si>
  <si>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</si>
  <si>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</si>
  <si>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</si>
  <si>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</si>
  <si>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</si>
  <si>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</si>
  <si>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</si>
  <si>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</si>
  <si>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</si>
  <si>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</si>
  <si>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</si>
  <si>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</si>
  <si>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</si>
  <si>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</si>
  <si>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</si>
  <si>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</si>
  <si>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</si>
  <si>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</si>
  <si>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</si>
  <si>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</si>
  <si>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</si>
  <si>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</si>
  <si>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</si>
  <si>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</si>
  <si>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</si>
  <si>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</si>
  <si>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</si>
  <si>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</si>
  <si>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</si>
  <si>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</si>
  <si>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</si>
  <si>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</si>
  <si>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</si>
  <si>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</si>
  <si>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</si>
  <si>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</si>
  <si>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</si>
  <si>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</si>
  <si>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</si>
  <si>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</si>
  <si>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</si>
  <si>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</si>
  <si>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</si>
  <si>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</si>
  <si>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</si>
  <si>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</si>
  <si>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</si>
  <si>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</si>
  <si>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</si>
  <si>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</si>
  <si>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</si>
  <si>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</si>
  <si>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</si>
  <si>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</si>
  <si>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</si>
  <si>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</si>
  <si>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</si>
  <si>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</si>
  <si>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</si>
  <si>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</si>
  <si>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</si>
  <si>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</si>
  <si>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</si>
  <si>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</si>
  <si>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</si>
  <si>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</si>
  <si>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</si>
  <si>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</si>
  <si>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</si>
  <si>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</si>
  <si>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</si>
  <si>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</si>
  <si>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</si>
  <si>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</si>
  <si>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</si>
  <si>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</si>
  <si>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</si>
  <si>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</si>
  <si>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</si>
  <si>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</si>
  <si>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</si>
  <si>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</si>
  <si>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</si>
  <si>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</si>
  <si>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</si>
  <si>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</si>
  <si>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</si>
  <si>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</si>
  <si>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</si>
  <si>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</si>
  <si>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</si>
  <si>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</si>
  <si>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</si>
  <si>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</si>
  <si>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</si>
  <si>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</si>
  <si>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</si>
  <si>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</si>
  <si>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</si>
  <si>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</si>
  <si>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</si>
  <si>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</si>
  <si>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</si>
  <si>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</si>
  <si>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</si>
  <si>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</si>
  <si>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</si>
  <si>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</si>
  <si>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</si>
  <si>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</si>
  <si>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</si>
  <si>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</si>
  <si>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</si>
  <si>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</si>
  <si>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</si>
  <si>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</si>
  <si>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</si>
  <si>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</si>
  <si>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</si>
  <si>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</si>
  <si>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</si>
  <si>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</si>
  <si>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</si>
  <si>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</si>
  <si>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</si>
  <si>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</si>
  <si>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</si>
  <si>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</si>
  <si>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</si>
  <si>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</si>
  <si>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</si>
  <si>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</si>
  <si>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</si>
  <si>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</si>
  <si>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</si>
  <si>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</si>
  <si>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</si>
  <si>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</si>
  <si>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</si>
  <si>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</si>
  <si>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</si>
  <si>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</si>
  <si>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</si>
  <si>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</si>
  <si>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</si>
  <si>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</si>
  <si>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</si>
  <si>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</si>
  <si>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</si>
  <si>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</si>
  <si>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</si>
  <si>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</si>
  <si>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</si>
  <si>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</si>
  <si>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</si>
  <si>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</si>
  <si>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</si>
  <si>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</si>
  <si>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</si>
  <si>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</si>
  <si>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</si>
  <si>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</si>
  <si>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</si>
  <si>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</si>
  <si>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</si>
  <si>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</si>
  <si>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</si>
  <si>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</si>
  <si>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</si>
  <si>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</si>
  <si>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</si>
  <si>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</si>
  <si>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</si>
  <si>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</si>
  <si>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</si>
  <si>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</si>
  <si>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</si>
  <si>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</si>
  <si>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</si>
  <si>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</si>
  <si>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</si>
  <si>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</si>
  <si>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</si>
  <si>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</si>
  <si>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</si>
  <si>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</si>
  <si>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</si>
  <si>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</si>
  <si>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</si>
  <si>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</si>
  <si>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</si>
  <si>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</si>
  <si>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</si>
  <si>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</si>
  <si>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</si>
  <si>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</si>
  <si>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</si>
  <si>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</si>
  <si>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</si>
  <si>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</si>
  <si>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</si>
  <si>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</si>
  <si>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</si>
  <si>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</si>
  <si>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</si>
  <si>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</si>
  <si>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</si>
  <si>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</si>
  <si>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</si>
  <si>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</si>
  <si>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</si>
  <si>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</si>
  <si>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</si>
  <si>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</si>
  <si>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</si>
  <si>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</si>
  <si>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</si>
  <si>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</si>
  <si>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</si>
  <si>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</si>
  <si>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</si>
  <si>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</si>
  <si>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</si>
  <si>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</si>
  <si>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</si>
  <si>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</si>
  <si>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</si>
  <si>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</si>
  <si>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</si>
  <si>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</si>
  <si>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</si>
  <si>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</si>
  <si>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</si>
  <si>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</si>
  <si>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</si>
  <si>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</si>
  <si>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</si>
  <si>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</si>
  <si>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</si>
  <si>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</si>
  <si>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</si>
  <si>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</si>
  <si>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</si>
  <si>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</si>
  <si>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</si>
  <si>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</si>
  <si>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</si>
  <si>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</si>
  <si>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</si>
  <si>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</si>
  <si>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</si>
  <si>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</si>
  <si>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</si>
  <si>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</si>
  <si>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</si>
  <si>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</si>
  <si>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</si>
  <si>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</si>
  <si>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</si>
  <si>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</si>
  <si>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</si>
  <si>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</si>
  <si>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</si>
  <si>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</si>
  <si>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</si>
  <si>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</si>
  <si>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</si>
  <si>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</si>
  <si>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</si>
  <si>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</si>
  <si>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</si>
  <si>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</si>
  <si>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</si>
  <si>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</si>
  <si>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</si>
  <si>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</si>
  <si>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</si>
  <si>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</si>
  <si>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</si>
  <si>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</si>
  <si>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</si>
  <si>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</si>
  <si>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</si>
  <si>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</si>
  <si>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</si>
  <si>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</si>
  <si>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</si>
  <si>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</si>
  <si>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</si>
  <si>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</si>
  <si>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</si>
  <si>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</si>
  <si>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</si>
  <si>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</si>
  <si>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</si>
  <si>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</si>
  <si>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</si>
  <si>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</si>
  <si>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</si>
  <si>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</si>
  <si>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</si>
  <si>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</si>
  <si>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</si>
  <si>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</si>
  <si>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</si>
  <si>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</si>
  <si>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</si>
  <si>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</si>
  <si>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</si>
  <si>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</si>
  <si>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</si>
  <si>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</si>
  <si>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</si>
  <si>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</si>
  <si>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</si>
  <si>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</si>
  <si>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</si>
  <si>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</si>
  <si>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</si>
  <si>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</si>
  <si>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</si>
  <si>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</si>
  <si>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</si>
  <si>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</si>
  <si>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</si>
  <si>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</si>
  <si>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</si>
  <si>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</si>
  <si>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</si>
  <si>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</si>
  <si>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</si>
  <si>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</si>
  <si>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</si>
  <si>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</si>
  <si>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</si>
  <si>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</si>
  <si>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</si>
  <si>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</si>
  <si>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</si>
  <si>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</si>
  <si>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</si>
  <si>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</si>
  <si>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</si>
  <si>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</si>
  <si>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</si>
  <si>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</si>
  <si>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</si>
  <si>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</si>
  <si>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</si>
  <si>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</si>
  <si>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</si>
  <si>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</si>
  <si>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</si>
  <si>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</si>
  <si>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</si>
  <si>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</si>
  <si>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</si>
  <si>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</si>
  <si>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</si>
  <si>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</si>
  <si>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</si>
  <si>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</si>
  <si>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</si>
  <si>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</si>
  <si>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</si>
  <si>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</si>
  <si>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</si>
  <si>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</si>
  <si>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</si>
  <si>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</si>
  <si>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</si>
  <si>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</si>
  <si>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</si>
  <si>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</si>
  <si>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</si>
  <si>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</si>
  <si>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</si>
  <si>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</si>
  <si>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</si>
  <si>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</si>
  <si>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</si>
  <si>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</si>
  <si>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</si>
  <si>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</si>
  <si>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</si>
  <si>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</si>
  <si>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</si>
  <si>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</si>
  <si>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</si>
  <si>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</si>
  <si>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</si>
  <si>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</si>
  <si>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</si>
  <si>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</si>
  <si>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</si>
  <si>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</si>
  <si>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</si>
  <si>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</si>
  <si>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</si>
  <si>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</si>
  <si>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</si>
  <si>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</si>
  <si>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</si>
  <si>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</si>
  <si>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</si>
  <si>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</si>
  <si>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</si>
  <si>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</si>
  <si>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</si>
  <si>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</si>
  <si>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</si>
  <si>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</si>
  <si>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</si>
  <si>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</si>
  <si>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</si>
  <si>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</si>
  <si>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</si>
  <si>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</si>
  <si>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</si>
  <si>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</si>
  <si>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</si>
  <si>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</si>
  <si>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</si>
  <si>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</si>
  <si>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</si>
  <si>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</si>
  <si>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</si>
  <si>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</si>
  <si>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</si>
  <si>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</si>
  <si>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</si>
  <si>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</si>
  <si>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</si>
  <si>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</si>
  <si>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</si>
  <si>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</si>
  <si>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</si>
  <si>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</si>
  <si>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</si>
  <si>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</si>
  <si>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</si>
  <si>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</si>
  <si>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</si>
  <si>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</si>
  <si>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</si>
  <si>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</si>
  <si>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</si>
  <si>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</si>
  <si>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</si>
  <si>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</si>
  <si>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</si>
  <si>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</si>
  <si>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</si>
  <si>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</si>
  <si>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</si>
  <si>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</si>
  <si>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</si>
  <si>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</si>
  <si>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</si>
  <si>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</si>
  <si>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</si>
  <si>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</si>
  <si>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</si>
  <si>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</si>
  <si>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</si>
  <si>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</si>
  <si>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</si>
  <si>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</si>
  <si>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</si>
  <si>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</si>
  <si>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</si>
  <si>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</si>
  <si>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</si>
  <si>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</si>
  <si>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</si>
  <si>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</si>
  <si>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</si>
  <si>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</si>
  <si>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</si>
  <si>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</si>
  <si>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</si>
  <si>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</si>
  <si>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</si>
  <si>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</si>
  <si>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</si>
  <si>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</si>
  <si>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</si>
  <si>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</si>
  <si>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</si>
  <si>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</si>
  <si>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</si>
  <si>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</si>
  <si>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</si>
  <si>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</si>
  <si>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</si>
  <si>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</si>
  <si>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</si>
  <si>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</si>
  <si>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</si>
  <si>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</si>
  <si>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</si>
  <si>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</si>
  <si>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</si>
  <si>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</si>
  <si>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</si>
  <si>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</si>
  <si>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</si>
  <si>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</si>
  <si>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</si>
  <si>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</si>
  <si>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</si>
  <si>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</si>
  <si>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</si>
  <si>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</si>
  <si>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</si>
  <si>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</si>
  <si>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</si>
  <si>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</si>
  <si>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</si>
  <si>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</si>
  <si>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</si>
  <si>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</si>
  <si>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</si>
  <si>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</si>
  <si>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</si>
  <si>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</si>
  <si>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</si>
  <si>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</si>
  <si>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</si>
  <si>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</si>
  <si>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</si>
  <si>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</si>
  <si>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</si>
  <si>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</si>
  <si>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</si>
  <si>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</si>
  <si>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</si>
  <si>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</si>
  <si>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</si>
  <si>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</si>
  <si>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</si>
  <si>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</si>
  <si>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</si>
  <si>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</si>
  <si>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</si>
  <si>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</si>
  <si>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</si>
  <si>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</si>
  <si>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</si>
  <si>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</si>
  <si>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</si>
  <si>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</si>
  <si>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</si>
  <si>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</si>
  <si>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</si>
  <si>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</si>
  <si>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</si>
  <si>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</si>
  <si>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</si>
  <si>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</si>
  <si>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</si>
  <si>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</si>
  <si>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</si>
  <si>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</si>
  <si>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</si>
  <si>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</si>
  <si>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</si>
  <si>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</si>
  <si>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</si>
  <si>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</si>
  <si>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</si>
  <si>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</si>
  <si>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</si>
  <si>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</si>
  <si>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</si>
  <si>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</si>
  <si>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</si>
  <si>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</si>
  <si>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</si>
  <si>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</si>
  <si>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</si>
  <si>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</si>
  <si>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</si>
  <si>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</si>
  <si>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</si>
  <si>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</si>
  <si>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</si>
  <si>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</si>
  <si>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</si>
  <si>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</si>
  <si>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</si>
  <si>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</si>
  <si>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</si>
  <si>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</si>
  <si>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</si>
  <si>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</si>
  <si>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</si>
  <si>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</si>
  <si>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</si>
  <si>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</si>
  <si>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</si>
  <si>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</si>
  <si>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</si>
  <si>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</si>
  <si>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</si>
  <si>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</si>
  <si>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</si>
  <si>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</si>
  <si>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</si>
  <si>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</si>
  <si>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</si>
  <si>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</si>
  <si>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</si>
  <si>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</si>
  <si>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</si>
  <si>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</si>
  <si>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</si>
  <si>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</si>
  <si>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</si>
  <si>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</si>
  <si>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</si>
  <si>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</si>
  <si>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</si>
  <si>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</si>
  <si>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</si>
  <si>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</si>
  <si>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</si>
  <si>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</si>
  <si>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</si>
  <si>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</si>
  <si>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</si>
  <si>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</si>
  <si>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</si>
  <si>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</si>
  <si>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</si>
  <si>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</si>
  <si>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</si>
  <si>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</si>
  <si>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</si>
  <si>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</si>
  <si>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</si>
  <si>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</si>
  <si>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</si>
  <si>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</si>
  <si>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</si>
  <si>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</si>
  <si>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</si>
  <si>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</si>
  <si>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</si>
  <si>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</si>
  <si>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</si>
  <si>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</si>
  <si>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</si>
  <si>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</si>
  <si>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</si>
  <si>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</si>
  <si>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</si>
  <si>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</si>
  <si>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</si>
  <si>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</si>
  <si>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</si>
  <si>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</si>
  <si>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</si>
  <si>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</si>
  <si>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</si>
  <si>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</si>
  <si>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</si>
  <si>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</si>
  <si>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</si>
  <si>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</si>
  <si>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</si>
  <si>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</si>
  <si>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</si>
  <si>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</si>
  <si>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</si>
  <si>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</si>
  <si>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</si>
  <si>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</si>
  <si>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</si>
  <si>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</si>
  <si>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</si>
  <si>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</si>
  <si>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</si>
  <si>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</si>
  <si>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</si>
  <si>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</si>
  <si>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</si>
  <si>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</si>
  <si>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</si>
  <si>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</si>
  <si>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</si>
  <si>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</si>
  <si>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</si>
  <si>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</si>
  <si>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</si>
  <si>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</si>
  <si>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</si>
  <si>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</si>
  <si>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</si>
  <si>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</si>
  <si>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</si>
  <si>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</si>
  <si>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</si>
  <si>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</si>
  <si>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</si>
  <si>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</si>
  <si>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</si>
  <si>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</si>
  <si>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</si>
  <si>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</si>
  <si>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</si>
  <si>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</si>
  <si>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</si>
  <si>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</si>
  <si>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</si>
  <si>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</si>
  <si>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</si>
  <si>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</si>
  <si>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</si>
  <si>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</si>
  <si>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</si>
  <si>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</si>
  <si>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</si>
  <si>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</si>
  <si>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</si>
  <si>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</si>
  <si>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</si>
  <si>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</si>
  <si>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</si>
  <si>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</si>
  <si>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</si>
  <si>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</si>
  <si>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</si>
  <si>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</si>
  <si>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</si>
  <si>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</si>
  <si>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</si>
  <si>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</si>
  <si>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</si>
  <si>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</si>
  <si>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</si>
  <si>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</si>
  <si>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</si>
  <si>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</si>
  <si>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</si>
  <si>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</si>
  <si>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</si>
  <si>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</si>
  <si>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</si>
  <si>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</si>
  <si>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</si>
  <si>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</si>
  <si>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</si>
  <si>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</si>
  <si>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</si>
  <si>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</si>
  <si>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</si>
  <si>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</si>
  <si>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</si>
  <si>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</si>
  <si>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</si>
  <si>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</si>
  <si>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</si>
  <si>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</si>
  <si>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</si>
  <si>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</si>
  <si>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</si>
  <si>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</si>
  <si>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</si>
  <si>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</si>
  <si>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</si>
  <si>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</si>
  <si>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</si>
  <si>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</si>
  <si>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</si>
  <si>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</si>
  <si>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</si>
  <si>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</si>
  <si>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</si>
  <si>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</si>
  <si>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</si>
  <si>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</si>
  <si>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</si>
  <si>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</si>
  <si>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</si>
  <si>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</si>
  <si>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</si>
  <si>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</si>
  <si>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</si>
  <si>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</si>
  <si>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</si>
  <si>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</si>
  <si>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</si>
  <si>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</si>
  <si>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</si>
  <si>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</si>
  <si>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</si>
  <si>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</si>
  <si>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</si>
  <si>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</si>
  <si>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</si>
  <si>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</si>
  <si>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</si>
  <si>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</si>
  <si>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</si>
  <si>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</si>
  <si>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</si>
  <si>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</si>
  <si>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</si>
  <si>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</si>
  <si>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</si>
  <si>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</si>
  <si>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</si>
  <si>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</si>
  <si>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</si>
  <si>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</si>
  <si>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</si>
  <si>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</si>
  <si>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</si>
  <si>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</si>
  <si>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</si>
  <si>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</si>
  <si>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</si>
  <si>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</si>
  <si>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</si>
  <si>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</si>
  <si>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</si>
  <si>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</si>
  <si>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</si>
  <si>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</si>
  <si>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</si>
  <si>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</si>
  <si>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</si>
  <si>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</si>
  <si>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</si>
  <si>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</si>
  <si>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</si>
  <si>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</si>
  <si>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</si>
  <si>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</si>
  <si>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</si>
  <si>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</si>
  <si>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</si>
  <si>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</si>
  <si>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</si>
  <si>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</si>
  <si>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</si>
  <si>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</si>
  <si>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</si>
  <si>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</si>
  <si>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</si>
  <si>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</si>
  <si>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</si>
  <si>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</si>
  <si>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</si>
  <si>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</si>
  <si>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</si>
  <si>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</si>
  <si>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</si>
  <si>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</si>
  <si>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</si>
  <si>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</si>
  <si>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</si>
  <si>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</si>
  <si>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</si>
  <si>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</si>
  <si>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</si>
  <si>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</si>
  <si>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</si>
  <si>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</si>
  <si>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</si>
  <si>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</si>
  <si>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</si>
  <si>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</si>
  <si>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</si>
  <si>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</si>
  <si>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</si>
  <si>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</si>
  <si>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</si>
  <si>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</si>
  <si>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</si>
  <si>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</si>
  <si>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</si>
  <si>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</si>
  <si>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</si>
  <si>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</si>
  <si>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</si>
  <si>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</si>
  <si>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</si>
  <si>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</si>
  <si>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</si>
  <si>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</si>
  <si>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</si>
  <si>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</si>
  <si>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</si>
  <si>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</si>
  <si>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</si>
  <si>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</si>
  <si>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</si>
  <si>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</si>
  <si>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</si>
  <si>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</si>
  <si>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</si>
  <si>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</si>
  <si>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</si>
  <si>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</si>
  <si>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</si>
  <si>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</si>
  <si>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</si>
  <si>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</si>
  <si>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</si>
  <si>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</si>
  <si>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</si>
  <si>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</si>
  <si>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</si>
  <si>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</si>
  <si>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</si>
  <si>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</si>
  <si>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</si>
  <si>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</si>
  <si>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</si>
  <si>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</si>
  <si>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</si>
  <si>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</si>
  <si>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</si>
  <si>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</si>
  <si>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</si>
  <si>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</si>
  <si>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</si>
  <si>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</si>
  <si>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</si>
  <si>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</si>
  <si>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</si>
  <si>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</si>
  <si>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</si>
  <si>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</si>
  <si>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</si>
  <si>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</si>
  <si>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</si>
  <si>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</si>
  <si>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</si>
  <si>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</si>
  <si>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</si>
  <si>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</si>
  <si>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</si>
  <si>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</si>
  <si>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</si>
  <si>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</si>
  <si>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</si>
  <si>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</si>
  <si>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</si>
  <si>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</si>
  <si>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</si>
  <si>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</si>
  <si>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</si>
  <si>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</si>
  <si>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</si>
  <si>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</si>
  <si>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</si>
  <si>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</si>
  <si>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</si>
  <si>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</si>
  <si>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</si>
  <si>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</si>
  <si>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</si>
  <si>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</si>
  <si>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</si>
  <si>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</si>
  <si>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</si>
  <si>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</si>
  <si>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</si>
  <si>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</si>
  <si>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</si>
  <si>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</si>
  <si>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</si>
  <si>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</si>
  <si>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</si>
  <si>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</si>
  <si>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</si>
  <si>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</si>
  <si>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</si>
  <si>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</si>
  <si>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</si>
  <si>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</si>
  <si>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</si>
  <si>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</si>
  <si>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</si>
  <si>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</si>
  <si>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</si>
  <si>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</si>
  <si>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</si>
  <si>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</si>
  <si>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</si>
  <si>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</si>
  <si>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</si>
  <si>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</si>
  <si>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</si>
  <si>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</si>
  <si>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</si>
  <si>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</si>
  <si>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</si>
  <si>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</si>
  <si>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</si>
  <si>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</si>
  <si>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</si>
  <si>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</si>
  <si>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</si>
  <si>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</si>
  <si>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</si>
  <si>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</si>
  <si>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</si>
  <si>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</si>
  <si>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</si>
  <si>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</si>
  <si>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</si>
  <si>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</si>
  <si>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</si>
  <si>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</si>
  <si>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</si>
  <si>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</si>
  <si>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</si>
  <si>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</si>
  <si>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</si>
  <si>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</si>
  <si>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</si>
  <si>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</si>
  <si>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</si>
  <si>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</si>
  <si>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</si>
  <si>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</si>
  <si>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</si>
  <si>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</si>
  <si>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</si>
  <si>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</si>
  <si>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</si>
  <si>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</si>
  <si>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</si>
  <si>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</si>
  <si>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</si>
  <si>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</si>
  <si>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</si>
  <si>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</si>
  <si>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</si>
  <si>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</si>
  <si>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</si>
  <si>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</si>
  <si>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</si>
  <si>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</si>
  <si>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</si>
  <si>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</si>
  <si>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</si>
  <si>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</si>
  <si>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</si>
  <si>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</si>
  <si>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</si>
  <si>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</si>
  <si>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</si>
  <si>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</si>
  <si>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</si>
  <si>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</si>
  <si>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</si>
  <si>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</si>
  <si>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</si>
  <si>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</si>
  <si>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</si>
  <si>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</si>
  <si>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</si>
  <si>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</si>
  <si>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</si>
  <si>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</si>
  <si>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</si>
  <si>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</si>
  <si>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</si>
  <si>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</si>
  <si>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</si>
  <si>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</si>
  <si>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</si>
  <si>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</si>
  <si>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</si>
  <si>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</si>
  <si>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</si>
  <si>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</si>
  <si>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</si>
  <si>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</si>
  <si>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</si>
  <si>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</si>
  <si>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</si>
  <si>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</si>
  <si>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</si>
  <si>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</si>
  <si>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</si>
  <si>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</si>
  <si>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</si>
  <si>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</si>
  <si>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</si>
  <si>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</si>
  <si>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</si>
  <si>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</si>
  <si>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</si>
  <si>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</si>
  <si>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</si>
  <si>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</si>
  <si>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</si>
  <si>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</si>
  <si>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</si>
  <si>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</si>
  <si>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</si>
  <si>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</si>
  <si>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</si>
  <si>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</si>
  <si>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</si>
  <si>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</si>
  <si>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</si>
  <si>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</si>
  <si>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</si>
  <si>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</si>
  <si>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</si>
  <si>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</si>
  <si>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</si>
  <si>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</si>
  <si>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</si>
  <si>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</si>
  <si>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</si>
  <si>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</si>
  <si>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</si>
  <si>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</si>
  <si>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</si>
  <si>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</si>
  <si>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</si>
  <si>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</si>
  <si>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</si>
  <si>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</si>
  <si>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</si>
  <si>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</si>
  <si>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</si>
  <si>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</si>
  <si>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</si>
  <si>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</si>
  <si>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</si>
  <si>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</si>
  <si>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</si>
  <si>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</si>
  <si>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</si>
  <si>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</si>
  <si>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</si>
  <si>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</si>
  <si>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</si>
  <si>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</si>
  <si>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</si>
  <si>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</si>
  <si>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</si>
  <si>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</si>
  <si>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</si>
  <si>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</si>
  <si>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</si>
  <si>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</si>
  <si>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</si>
  <si>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</si>
  <si>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</si>
  <si>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</si>
  <si>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</si>
  <si>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</si>
  <si>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</si>
  <si>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</si>
  <si>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</si>
  <si>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</si>
  <si>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</si>
  <si>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</si>
  <si>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</si>
  <si>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</si>
  <si>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</si>
  <si>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</si>
  <si>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</si>
  <si>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</si>
  <si>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</si>
  <si>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</si>
  <si>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</si>
  <si>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</si>
  <si>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</si>
  <si>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</si>
  <si>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</si>
  <si>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</si>
  <si>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</si>
  <si>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</si>
  <si>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</si>
  <si>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</si>
  <si>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</si>
  <si>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</si>
  <si>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</si>
  <si>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</si>
  <si>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</si>
  <si>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</si>
  <si>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</si>
  <si>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</si>
  <si>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</si>
  <si>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</si>
  <si>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</si>
  <si>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</si>
  <si>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</si>
  <si>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</si>
  <si>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</si>
  <si>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</si>
  <si>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</si>
  <si>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</si>
  <si>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</si>
  <si>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</si>
  <si>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</si>
  <si>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</si>
  <si>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</si>
  <si>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</si>
  <si>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</si>
  <si>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</si>
  <si>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</si>
  <si>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</si>
  <si>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</si>
  <si>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</si>
  <si>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</si>
  <si>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</si>
  <si>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</si>
  <si>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</si>
  <si>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</si>
  <si>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</si>
  <si>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</si>
  <si>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</si>
  <si>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</si>
  <si>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</si>
  <si>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</si>
  <si>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</si>
  <si>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</si>
  <si>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</si>
  <si>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</si>
  <si>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</si>
  <si>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</si>
  <si>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</si>
  <si>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</si>
  <si>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</si>
  <si>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</si>
  <si>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</si>
  <si>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</si>
  <si>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</si>
  <si>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</si>
  <si>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</si>
  <si>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</si>
  <si>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</si>
  <si>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</si>
  <si>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</si>
  <si>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</si>
  <si>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</si>
  <si>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</si>
  <si>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</si>
  <si>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</si>
  <si>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</si>
  <si>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</si>
  <si>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</si>
  <si>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</si>
  <si>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</si>
  <si>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</si>
  <si>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</si>
  <si>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</si>
  <si>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</si>
  <si>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</si>
  <si>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</si>
  <si>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</si>
  <si>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</si>
  <si>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</si>
  <si>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</si>
  <si>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</si>
  <si>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</si>
  <si>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</si>
  <si>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</si>
  <si>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</si>
  <si>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</si>
  <si>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</si>
  <si>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</si>
  <si>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</si>
  <si>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</si>
  <si>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</si>
  <si>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</si>
  <si>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</si>
  <si>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</si>
  <si>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</si>
  <si>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</si>
  <si>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</si>
  <si>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</si>
  <si>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</si>
  <si>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</si>
  <si>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</si>
  <si>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</si>
  <si>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</si>
  <si>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</si>
  <si>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</si>
  <si>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</si>
  <si>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</si>
  <si>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</si>
  <si>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</si>
  <si>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</si>
  <si>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</si>
  <si>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</si>
  <si>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</si>
  <si>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</si>
  <si>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</si>
  <si>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</si>
  <si>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</si>
  <si>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</si>
  <si>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</si>
  <si>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</si>
  <si>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</si>
  <si>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</si>
  <si>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</si>
  <si>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</si>
  <si>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</si>
  <si>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</si>
  <si>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</si>
  <si>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</si>
  <si>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</si>
  <si>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</si>
  <si>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</si>
  <si>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</si>
  <si>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</si>
  <si>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</si>
  <si>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</si>
  <si>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</si>
  <si>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</si>
  <si>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</si>
  <si>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</si>
  <si>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</si>
  <si>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</si>
  <si>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</si>
  <si>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</si>
  <si>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</si>
  <si>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</si>
  <si>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</si>
  <si>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</si>
  <si>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</si>
  <si>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</si>
  <si>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</si>
  <si>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</si>
  <si>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</si>
  <si>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</si>
  <si>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</si>
  <si>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</si>
  <si>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</si>
  <si>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</si>
  <si>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</si>
  <si>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</si>
  <si>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</si>
  <si>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</si>
  <si>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</si>
  <si>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</si>
  <si>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</si>
  <si>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</si>
  <si>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</si>
  <si>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</si>
  <si>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</si>
  <si>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</si>
  <si>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</si>
  <si>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</si>
  <si>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</si>
  <si>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</si>
  <si>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</si>
  <si>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</si>
  <si>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</si>
  <si>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</si>
  <si>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</si>
  <si>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</si>
  <si>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</si>
  <si>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</si>
  <si>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</si>
  <si>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</si>
  <si>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</si>
  <si>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</si>
  <si>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</si>
  <si>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</si>
  <si>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</si>
  <si>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</si>
  <si>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</si>
  <si>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</si>
  <si>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</si>
  <si>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</si>
  <si>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</si>
  <si>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</si>
  <si>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</si>
  <si>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</si>
  <si>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</si>
  <si>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</si>
  <si>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</si>
  <si>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</si>
  <si>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</si>
  <si>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</si>
  <si>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</si>
  <si>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</si>
  <si>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</si>
  <si>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</si>
  <si>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</si>
  <si>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</si>
  <si>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</si>
  <si>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</si>
  <si>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</si>
  <si>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</si>
  <si>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</si>
  <si>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</si>
  <si>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</si>
  <si>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</si>
  <si>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</si>
  <si>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</si>
  <si>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</si>
  <si>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</si>
  <si>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</si>
  <si>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</si>
  <si>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</si>
  <si>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</si>
  <si>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</si>
  <si>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</si>
  <si>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</si>
  <si>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</si>
  <si>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</si>
  <si>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</si>
  <si>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</si>
  <si>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</si>
  <si>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</si>
  <si>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</si>
  <si>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</si>
  <si>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</si>
  <si>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</si>
  <si>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</si>
  <si>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</si>
  <si>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</si>
  <si>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</si>
  <si>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</si>
  <si>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</si>
  <si>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</si>
  <si>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</si>
  <si>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</si>
  <si>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</si>
  <si>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</si>
  <si>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</si>
  <si>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</si>
  <si>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</si>
  <si>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</si>
  <si>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</si>
  <si>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</si>
  <si>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</si>
  <si>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</si>
  <si>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</si>
  <si>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</si>
  <si>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</si>
  <si>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</si>
  <si>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</si>
  <si>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</si>
  <si>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</si>
  <si>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</si>
  <si>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</si>
  <si>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</si>
  <si>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</si>
  <si>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</si>
  <si>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</si>
  <si>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</si>
  <si>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</si>
  <si>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</si>
  <si>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</si>
  <si>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</si>
  <si>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</si>
  <si>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</si>
  <si>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</si>
  <si>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</si>
  <si>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</si>
  <si>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</si>
  <si>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</si>
  <si>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</si>
  <si>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</si>
  <si>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</si>
  <si>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</si>
  <si>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</si>
  <si>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</si>
  <si>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</si>
  <si>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</si>
  <si>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</si>
  <si>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</si>
  <si>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</si>
  <si>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</si>
  <si>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</si>
  <si>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</si>
  <si>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</si>
  <si>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</si>
  <si>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</si>
  <si>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</si>
  <si>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</si>
  <si>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</si>
  <si>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</si>
  <si>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</si>
  <si>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</si>
  <si>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</si>
  <si>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</si>
  <si>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</si>
  <si>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</si>
  <si>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</si>
  <si>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</si>
  <si>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</si>
  <si>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</si>
  <si>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</si>
  <si>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</si>
  <si>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</si>
  <si>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</si>
  <si>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</si>
  <si>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</si>
  <si>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</si>
  <si>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</si>
  <si>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</si>
  <si>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</si>
  <si>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</si>
  <si>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</si>
  <si>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</si>
  <si>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</si>
  <si>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</si>
  <si>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</si>
  <si>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</si>
  <si>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</si>
  <si>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</si>
  <si>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</si>
  <si>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</si>
  <si>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</si>
  <si>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</si>
  <si>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</si>
  <si>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</si>
  <si>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</si>
  <si>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</si>
  <si>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</si>
  <si>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</si>
  <si>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</si>
  <si>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</si>
  <si>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</si>
  <si>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</si>
  <si>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</si>
  <si>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</si>
  <si>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</si>
  <si>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</si>
  <si>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</si>
  <si>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</si>
  <si>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</si>
  <si>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</si>
  <si>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</si>
  <si>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</si>
  <si>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</si>
  <si>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</si>
  <si>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</si>
  <si>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</si>
  <si>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</si>
  <si>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</si>
  <si>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</si>
  <si>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</si>
  <si>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</si>
  <si>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</si>
  <si>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</si>
  <si>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</si>
  <si>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</si>
  <si>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</si>
  <si>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</si>
  <si>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</si>
  <si>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</si>
  <si>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</si>
  <si>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</si>
  <si>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</si>
  <si>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</si>
  <si>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</si>
  <si>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</si>
  <si>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</si>
  <si>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</si>
  <si>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</si>
  <si>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</si>
  <si>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</si>
  <si>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</si>
  <si>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</si>
  <si>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</si>
  <si>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</si>
  <si>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</si>
  <si>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</si>
  <si>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</si>
  <si>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</si>
  <si>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</si>
  <si>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</si>
  <si>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</si>
  <si>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</si>
  <si>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</si>
  <si>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</si>
  <si>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</si>
  <si>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</si>
  <si>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</si>
  <si>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</si>
  <si>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</si>
  <si>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</si>
  <si>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</si>
  <si>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</si>
  <si>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</si>
  <si>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</si>
  <si>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</si>
  <si>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</si>
  <si>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</si>
  <si>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</si>
  <si>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</si>
  <si>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</si>
  <si>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</si>
  <si>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</si>
  <si>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</si>
  <si>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</si>
  <si>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</si>
  <si>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</si>
  <si>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</si>
  <si>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</si>
  <si>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</si>
  <si>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</si>
  <si>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</si>
  <si>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</si>
  <si>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</si>
  <si>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</si>
  <si>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</si>
  <si>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</si>
  <si>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</si>
  <si>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</si>
  <si>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</si>
  <si>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</si>
  <si>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</si>
  <si>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</si>
  <si>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</si>
  <si>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</si>
  <si>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</si>
  <si>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</si>
  <si>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</si>
  <si>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</si>
  <si>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</si>
  <si>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</si>
  <si>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</si>
  <si>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</si>
  <si>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</si>
  <si>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</si>
  <si>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</si>
  <si>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</si>
  <si>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</si>
  <si>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</si>
  <si>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</si>
  <si>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</si>
  <si>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</si>
  <si>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</si>
  <si>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</si>
  <si>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</si>
  <si>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</si>
  <si>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</si>
  <si>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</si>
  <si>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</si>
  <si>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</si>
  <si>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</si>
  <si>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</si>
  <si>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</si>
  <si>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</si>
  <si>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</si>
  <si>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</si>
  <si>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</si>
  <si>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</si>
  <si>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</si>
  <si>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</si>
  <si>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</si>
  <si>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</si>
  <si>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</si>
  <si>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</si>
  <si>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</si>
  <si>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</si>
  <si>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</si>
  <si>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</si>
  <si>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</si>
  <si>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</si>
  <si>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</si>
  <si>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</si>
  <si>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</si>
  <si>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</si>
  <si>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</si>
  <si>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</si>
  <si>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</si>
  <si>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</si>
  <si>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</si>
  <si>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</si>
  <si>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</si>
  <si>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</si>
  <si>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</si>
  <si>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</si>
  <si>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</si>
  <si>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</si>
  <si>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</si>
  <si>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</si>
  <si>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</si>
  <si>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</si>
  <si>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</si>
  <si>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</si>
  <si>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</si>
  <si>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</si>
  <si>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</si>
  <si>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</si>
  <si>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</si>
  <si>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</si>
  <si>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</si>
  <si>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</si>
  <si>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</si>
  <si>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</si>
  <si>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</si>
  <si>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</si>
  <si>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</si>
  <si>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</si>
  <si>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</si>
  <si>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</si>
  <si>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</si>
  <si>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</si>
  <si>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</si>
  <si>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</si>
  <si>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</si>
  <si>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</si>
  <si>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</si>
  <si>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</si>
  <si>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</si>
  <si>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</si>
  <si>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</si>
  <si>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</si>
  <si>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</si>
  <si>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</si>
  <si>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</si>
  <si>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</si>
  <si>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</si>
  <si>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</si>
  <si>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</si>
  <si>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</si>
  <si>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</si>
  <si>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</si>
  <si>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</si>
  <si>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</si>
  <si>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</si>
  <si>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</si>
  <si>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</si>
  <si>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</si>
  <si>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</si>
  <si>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</si>
  <si>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</si>
  <si>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</si>
  <si>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</si>
  <si>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</si>
  <si>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</si>
  <si>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</si>
  <si>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</si>
  <si>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</si>
  <si>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</si>
  <si>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</si>
  <si>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</si>
  <si>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</si>
  <si>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</si>
  <si>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</si>
  <si>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</si>
  <si>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</si>
  <si>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</si>
  <si>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</si>
  <si>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</si>
  <si>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</si>
  <si>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</si>
  <si>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</si>
  <si>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</si>
  <si>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</si>
  <si>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</si>
  <si>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</si>
  <si>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</si>
  <si>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</si>
  <si>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</si>
  <si>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</si>
  <si>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</si>
  <si>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</si>
  <si>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</si>
  <si>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</si>
  <si>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</si>
  <si>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</si>
  <si>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</si>
  <si>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</si>
  <si>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</si>
  <si>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</si>
  <si>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</si>
  <si>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</si>
  <si>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</si>
  <si>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</si>
  <si>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</si>
  <si>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</si>
  <si>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</si>
  <si>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</si>
  <si>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</si>
  <si>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</si>
  <si>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</si>
  <si>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</si>
  <si>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</si>
  <si>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</si>
  <si>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</si>
  <si>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</si>
  <si>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</si>
  <si>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</si>
  <si>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</si>
  <si>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</si>
  <si>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</si>
  <si>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</si>
  <si>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</si>
  <si>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</si>
  <si>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</si>
  <si>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</si>
  <si>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</si>
  <si>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</si>
  <si>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</si>
  <si>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</si>
  <si>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</si>
  <si>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</si>
  <si>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</si>
  <si>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</si>
  <si>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</si>
  <si>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</si>
  <si>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</si>
  <si>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</si>
  <si>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</si>
  <si>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</si>
  <si>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</si>
  <si>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</si>
  <si>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</si>
  <si>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</si>
  <si>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</si>
  <si>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</si>
  <si>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</si>
  <si>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</si>
  <si>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</si>
  <si>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</si>
  <si>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</si>
  <si>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</si>
  <si>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</si>
  <si>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</si>
  <si>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</si>
  <si>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</si>
  <si>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</si>
  <si>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</si>
  <si>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</si>
  <si>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</si>
  <si>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</si>
  <si>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</si>
  <si>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</si>
  <si>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</si>
  <si>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</si>
  <si>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</si>
  <si>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</si>
  <si>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</si>
  <si>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</si>
  <si>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</si>
  <si>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</si>
  <si>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</si>
  <si>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</si>
  <si>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</si>
  <si>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</si>
  <si>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</si>
  <si>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</si>
  <si>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</si>
  <si>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</si>
  <si>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</si>
  <si>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</si>
  <si>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</si>
  <si>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</si>
  <si>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</si>
  <si>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</si>
  <si>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</si>
  <si>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</si>
  <si>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</si>
  <si>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</si>
  <si>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</si>
  <si>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</si>
  <si>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</si>
  <si>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</si>
  <si>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</si>
  <si>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</si>
  <si>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</si>
  <si>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</si>
  <si>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</si>
  <si>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</si>
  <si>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</si>
  <si>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</si>
  <si>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</si>
  <si>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</si>
  <si>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</si>
  <si>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</si>
  <si>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</si>
  <si>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</si>
  <si>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</si>
  <si>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</si>
  <si>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</si>
  <si>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</si>
  <si>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</si>
  <si>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</si>
  <si>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</si>
  <si>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</si>
  <si>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</si>
  <si>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</si>
  <si>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</si>
  <si>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</si>
  <si>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</si>
  <si>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</si>
  <si>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</si>
  <si>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</si>
  <si>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</si>
  <si>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</si>
  <si>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</si>
  <si>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</si>
  <si>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</si>
  <si>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</si>
  <si>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</si>
  <si>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</si>
  <si>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</si>
  <si>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</si>
  <si>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</si>
  <si>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</si>
  <si>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</si>
  <si>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</si>
  <si>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</si>
  <si>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</si>
  <si>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</si>
  <si>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</si>
  <si>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</si>
  <si>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</si>
  <si>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</si>
  <si>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</si>
  <si>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</si>
  <si>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</si>
  <si>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</si>
  <si>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</si>
  <si>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</si>
  <si>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</si>
  <si>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</si>
  <si>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</si>
  <si>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</si>
  <si>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</si>
  <si>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</si>
  <si>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</si>
  <si>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</si>
  <si>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</si>
  <si>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</si>
  <si>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</si>
  <si>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</si>
  <si>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</si>
  <si>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</si>
  <si>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</si>
  <si>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</si>
  <si>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</si>
  <si>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</si>
  <si>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</si>
  <si>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</si>
  <si>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</si>
  <si>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</si>
  <si>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</si>
  <si>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</si>
  <si>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</si>
  <si>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</si>
  <si>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</si>
  <si>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</si>
  <si>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</si>
  <si>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</si>
  <si>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</si>
  <si>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</si>
  <si>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</si>
  <si>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</si>
  <si>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</si>
  <si>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</si>
  <si>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</si>
  <si>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</si>
  <si>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</si>
  <si>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</si>
  <si>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</si>
  <si>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</si>
  <si>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</si>
  <si>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</si>
  <si>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</si>
  <si>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</si>
  <si>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</si>
  <si>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</si>
  <si>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</si>
  <si>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</si>
  <si>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</si>
  <si>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</si>
  <si>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</si>
  <si>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</si>
  <si>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</si>
  <si>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</si>
  <si>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</si>
  <si>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</si>
  <si>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</si>
  <si>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</si>
  <si>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</si>
  <si>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</si>
  <si>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</si>
  <si>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</si>
  <si>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</si>
  <si>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</si>
  <si>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</si>
  <si>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</si>
  <si>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</si>
  <si>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</si>
  <si>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</si>
  <si>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</si>
  <si>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</si>
  <si>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</si>
  <si>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</si>
  <si>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</si>
  <si>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</si>
  <si>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</si>
  <si>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</si>
  <si>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</si>
  <si>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</si>
  <si>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</si>
  <si>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</si>
  <si>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</si>
  <si>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</si>
  <si>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</si>
  <si>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</si>
  <si>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</si>
  <si>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</si>
  <si>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</si>
  <si>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</si>
  <si>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</si>
  <si>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</si>
  <si>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</si>
  <si>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</si>
  <si>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</si>
  <si>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</si>
  <si>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</si>
  <si>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</si>
  <si>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</si>
  <si>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</si>
  <si>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</si>
  <si>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</si>
  <si>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</si>
  <si>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</si>
  <si>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</si>
  <si>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</si>
  <si>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</si>
  <si>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</si>
  <si>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</si>
  <si>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</si>
  <si>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</si>
  <si>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</si>
  <si>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</si>
  <si>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</si>
  <si>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</si>
  <si>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</si>
  <si>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</si>
  <si>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</si>
  <si>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</si>
  <si>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</si>
  <si>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</si>
  <si>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</si>
  <si>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</si>
  <si>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</si>
  <si>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</si>
  <si>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</si>
  <si>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</si>
  <si>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</si>
  <si>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</si>
  <si>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</si>
  <si>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</si>
  <si>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</si>
  <si>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</si>
  <si>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</si>
  <si>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</si>
  <si>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</si>
  <si>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</si>
  <si>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</si>
  <si>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</si>
  <si>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</si>
  <si>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</si>
  <si>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</si>
  <si>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</si>
  <si>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</si>
  <si>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</si>
  <si>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</si>
  <si>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</si>
  <si>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</si>
  <si>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</si>
  <si>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</si>
  <si>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</si>
  <si>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</si>
  <si>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</si>
  <si>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</si>
  <si>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</si>
  <si>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</si>
  <si>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</si>
  <si>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</si>
  <si>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</si>
  <si>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</si>
  <si>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</si>
  <si>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</si>
  <si>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</si>
  <si>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</si>
  <si>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</si>
  <si>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</si>
  <si>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</si>
  <si>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</si>
  <si>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</si>
  <si>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</si>
  <si>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</si>
  <si>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</si>
  <si>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</si>
  <si>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</si>
  <si>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</si>
  <si>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</si>
  <si>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</si>
  <si>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</si>
  <si>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</si>
  <si>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</si>
  <si>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</si>
  <si>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</si>
  <si>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</si>
  <si>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</si>
  <si>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</si>
  <si>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</si>
  <si>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</si>
  <si>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</si>
  <si>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</si>
  <si>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</si>
  <si>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</si>
  <si>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</si>
  <si>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</si>
  <si>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</si>
  <si>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</si>
  <si>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</si>
  <si>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</si>
  <si>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</si>
  <si>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</si>
  <si>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</si>
  <si>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</si>
  <si>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</si>
  <si>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</si>
  <si>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</si>
  <si>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</si>
  <si>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</si>
  <si>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</si>
  <si>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</si>
  <si>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</si>
  <si>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</si>
  <si>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</si>
  <si>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</si>
  <si>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</si>
  <si>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</si>
  <si>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</si>
  <si>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</si>
  <si>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</si>
  <si>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</si>
  <si>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</si>
  <si>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</si>
  <si>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</si>
  <si>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</si>
  <si>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</si>
  <si>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</si>
  <si>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</si>
  <si>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</si>
  <si>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</si>
  <si>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</si>
  <si>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</si>
  <si>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</si>
  <si>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</si>
  <si>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</si>
  <si>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</si>
  <si>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</si>
  <si>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</si>
  <si>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</si>
  <si>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</si>
  <si>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</si>
  <si>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</si>
  <si>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</si>
  <si>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</si>
  <si>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</si>
  <si>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</si>
  <si>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</si>
  <si>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</si>
  <si>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</si>
  <si>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</si>
  <si>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</si>
  <si>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</si>
  <si>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</si>
  <si>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</si>
  <si>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</si>
  <si>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</si>
  <si>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</si>
  <si>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</si>
  <si>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</si>
  <si>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</si>
  <si>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</si>
  <si>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</si>
  <si>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</si>
  <si>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</si>
  <si>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</si>
  <si>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</si>
  <si>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</si>
  <si>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</si>
  <si>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</si>
  <si>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</si>
  <si>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</si>
  <si>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</si>
  <si>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</si>
  <si>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</si>
  <si>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</si>
  <si>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</si>
  <si>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</si>
  <si>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</si>
  <si>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</si>
  <si>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</si>
  <si>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</si>
  <si>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</si>
  <si>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</si>
  <si>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</si>
  <si>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</si>
  <si>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</si>
  <si>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</si>
  <si>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</si>
  <si>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</si>
  <si>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</si>
  <si>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</si>
  <si>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</si>
  <si>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</si>
  <si>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</si>
  <si>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</si>
  <si>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</si>
  <si>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</si>
  <si>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</si>
  <si>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</si>
  <si>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</si>
  <si>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</si>
  <si>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</si>
  <si>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</si>
  <si>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</si>
  <si>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</si>
  <si>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</si>
  <si>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</si>
  <si>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</si>
  <si>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</si>
  <si>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</si>
  <si>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</si>
  <si>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</si>
  <si>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</si>
  <si>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</si>
  <si>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</si>
  <si>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</si>
  <si>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</si>
  <si>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</si>
  <si>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</si>
  <si>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</si>
  <si>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</si>
  <si>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</si>
  <si>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</si>
  <si>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</si>
  <si>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</si>
  <si>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</si>
  <si>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</si>
  <si>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</si>
  <si>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</si>
  <si>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</si>
  <si>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</si>
  <si>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</si>
  <si>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</si>
  <si>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</si>
  <si>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</si>
  <si>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</si>
  <si>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</si>
  <si>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</si>
  <si>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</si>
  <si>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</si>
  <si>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</si>
  <si>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</si>
  <si>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</si>
  <si>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</si>
  <si>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</si>
  <si>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</si>
  <si>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</si>
  <si>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</si>
  <si>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</si>
  <si>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</si>
  <si>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</si>
  <si>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</si>
  <si>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</si>
  <si>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</si>
  <si>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</si>
  <si>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</si>
  <si>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</si>
  <si>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</si>
  <si>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</si>
  <si>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</si>
  <si>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</si>
  <si>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</si>
  <si>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</si>
  <si>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</si>
  <si>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</si>
  <si>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</si>
  <si>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</si>
  <si>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</si>
  <si>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</si>
  <si>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</si>
  <si>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</si>
  <si>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</si>
  <si>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</si>
  <si>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</si>
  <si>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</si>
  <si>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</si>
  <si>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</si>
  <si>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</si>
  <si>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</si>
  <si>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</si>
  <si>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</si>
  <si>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</si>
  <si>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</si>
  <si>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</si>
  <si>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</si>
  <si>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</si>
  <si>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</si>
  <si>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</si>
  <si>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</si>
  <si>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</si>
  <si>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</si>
  <si>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</si>
  <si>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</si>
  <si>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</si>
  <si>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</si>
  <si>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</si>
  <si>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</si>
  <si>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</si>
  <si>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</si>
  <si>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</si>
  <si>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</si>
  <si>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</si>
  <si>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</si>
  <si>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</si>
  <si>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</si>
  <si>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</si>
  <si>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</si>
  <si>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</si>
  <si>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</si>
  <si>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</si>
  <si>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</si>
  <si>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</si>
  <si>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</si>
  <si>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</si>
  <si>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</si>
  <si>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</si>
  <si>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</si>
  <si>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</si>
  <si>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</si>
  <si>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</si>
  <si>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</si>
  <si>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</si>
  <si>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</si>
  <si>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</si>
  <si>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</si>
  <si>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</si>
  <si>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</si>
  <si>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</si>
  <si>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</si>
  <si>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</si>
  <si>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</si>
  <si>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</si>
  <si>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</si>
  <si>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</si>
  <si>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</si>
  <si>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</si>
  <si>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</si>
  <si>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</si>
  <si>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</si>
  <si>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</si>
  <si>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</si>
  <si>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</si>
  <si>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</si>
  <si>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</si>
  <si>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</si>
  <si>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</si>
  <si>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</si>
  <si>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</si>
  <si>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</si>
  <si>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</si>
  <si>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</si>
  <si>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</si>
  <si>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</si>
  <si>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</si>
  <si>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</si>
  <si>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</si>
  <si>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</si>
  <si>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</si>
  <si>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</si>
  <si>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</si>
  <si>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</si>
  <si>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</si>
  <si>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</si>
  <si>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</si>
  <si>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</si>
  <si>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</si>
  <si>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</si>
  <si>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</si>
  <si>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</si>
  <si>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</si>
  <si>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</si>
  <si>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</si>
  <si>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</si>
  <si>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</si>
  <si>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</si>
  <si>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</si>
  <si>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</si>
  <si>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</si>
  <si>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</si>
  <si>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</si>
  <si>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</si>
  <si>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</si>
  <si>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</si>
  <si>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</si>
  <si>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</si>
  <si>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</si>
  <si>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</si>
  <si>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</si>
  <si>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</si>
  <si>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</si>
  <si>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</si>
  <si>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</si>
  <si>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</si>
  <si>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</si>
  <si>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</si>
  <si>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</si>
  <si>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</si>
  <si>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</si>
  <si>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</si>
  <si>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</si>
  <si>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</si>
  <si>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</si>
  <si>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</si>
  <si>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</si>
  <si>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</si>
  <si>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</si>
  <si>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</si>
  <si>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</si>
  <si>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</si>
  <si>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</si>
  <si>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</si>
  <si>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</si>
  <si>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</si>
  <si>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</si>
  <si>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</si>
  <si>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</si>
  <si>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</si>
  <si>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</si>
  <si>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</si>
  <si>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</si>
  <si>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</si>
  <si>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</si>
  <si>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</si>
  <si>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</si>
  <si>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</si>
  <si>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</si>
  <si>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</si>
  <si>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</si>
  <si>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</si>
  <si>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</si>
  <si>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</si>
  <si>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</si>
  <si>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</si>
  <si>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</si>
  <si>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</si>
  <si>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</si>
  <si>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</si>
  <si>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</si>
  <si>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</si>
  <si>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</si>
  <si>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</si>
  <si>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</si>
  <si>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</si>
  <si>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</si>
  <si>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</si>
  <si>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</si>
  <si>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</si>
  <si>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</si>
  <si>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</si>
  <si>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</si>
  <si>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</si>
  <si>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</si>
  <si>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</si>
  <si>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</si>
  <si>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</si>
  <si>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</si>
  <si>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</si>
  <si>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</si>
  <si>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</si>
  <si>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</si>
  <si>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</si>
  <si>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</si>
  <si>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</si>
  <si>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</si>
  <si>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</si>
  <si>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</si>
  <si>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</si>
  <si>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</si>
  <si>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</si>
  <si>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</si>
  <si>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</si>
  <si>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</si>
  <si>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</si>
  <si>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</si>
  <si>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</si>
  <si>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</si>
  <si>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</si>
  <si>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</si>
  <si>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</si>
  <si>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</si>
  <si>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</si>
  <si>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</si>
  <si>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</si>
  <si>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</si>
  <si>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</si>
  <si>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</si>
  <si>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</si>
  <si>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</si>
  <si>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</si>
  <si>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</si>
  <si>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</si>
  <si>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</si>
  <si>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</si>
  <si>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</si>
  <si>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</si>
  <si>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</si>
  <si>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</si>
  <si>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</si>
  <si>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</si>
  <si>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</si>
  <si>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</si>
  <si>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</si>
  <si>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</si>
  <si>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</si>
  <si>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</si>
  <si>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</si>
  <si>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</si>
  <si>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</si>
  <si>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</si>
  <si>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</si>
  <si>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</si>
  <si>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</si>
  <si>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</si>
  <si>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</si>
  <si>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</si>
  <si>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</si>
  <si>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</si>
  <si>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</si>
  <si>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</si>
  <si>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</si>
  <si>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</si>
  <si>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</si>
  <si>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</si>
  <si>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</si>
  <si>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</si>
  <si>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</si>
  <si>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</si>
  <si>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</si>
  <si>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</si>
  <si>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</si>
  <si>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</si>
  <si>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</si>
  <si>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</si>
  <si>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</si>
  <si>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</si>
  <si>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</si>
  <si>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</si>
  <si>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</si>
  <si>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</si>
  <si>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</si>
  <si>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</si>
  <si>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</si>
  <si>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</si>
  <si>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</si>
  <si>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</si>
  <si>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</si>
  <si>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</si>
  <si>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</si>
  <si>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</si>
  <si>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</si>
  <si>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</si>
  <si>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</si>
  <si>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</si>
  <si>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</si>
  <si>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</si>
  <si>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</si>
  <si>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</si>
  <si>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</si>
  <si>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</si>
  <si>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</si>
  <si>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</si>
  <si>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</si>
  <si>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</si>
  <si>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</si>
  <si>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</si>
  <si>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</si>
  <si>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</si>
  <si>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</si>
  <si>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</si>
  <si>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</si>
  <si>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</si>
  <si>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</si>
  <si>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</si>
  <si>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</si>
  <si>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</si>
  <si>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</si>
  <si>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</si>
  <si>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</si>
  <si>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</si>
  <si>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</si>
  <si>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</si>
  <si>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</si>
  <si>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</si>
  <si>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</si>
  <si>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</si>
  <si>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</si>
  <si>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</si>
  <si>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</si>
  <si>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</si>
  <si>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</si>
  <si>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</si>
  <si>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</si>
  <si>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</si>
  <si>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</si>
  <si>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</si>
  <si>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</si>
  <si>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</si>
  <si>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</si>
  <si>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</si>
  <si>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</si>
  <si>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</si>
  <si>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</si>
  <si>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</si>
  <si>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</si>
  <si>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</si>
  <si>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</si>
  <si>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</si>
  <si>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</si>
  <si>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</si>
  <si>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</si>
  <si>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</si>
  <si>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</si>
  <si>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</si>
  <si>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</si>
  <si>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</si>
  <si>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</si>
  <si>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</si>
  <si>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</si>
  <si>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</si>
  <si>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</si>
  <si>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</si>
  <si>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</si>
  <si>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</si>
  <si>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</si>
  <si>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</si>
  <si>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</si>
  <si>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</si>
  <si>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</si>
  <si>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</si>
  <si>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</si>
  <si>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</si>
  <si>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</si>
  <si>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</si>
  <si>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</si>
  <si>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</si>
  <si>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</si>
  <si>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</si>
  <si>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</si>
  <si>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</si>
  <si>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</si>
  <si>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</si>
  <si>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</si>
  <si>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</si>
  <si>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</si>
  <si>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</si>
  <si>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</si>
  <si>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</si>
  <si>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</si>
  <si>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</si>
  <si>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</si>
  <si>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</si>
  <si>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</si>
  <si>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</si>
  <si>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</si>
  <si>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</si>
  <si>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</si>
  <si>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</si>
  <si>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</si>
  <si>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</si>
  <si>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</si>
  <si>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</si>
  <si>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</si>
  <si>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</si>
  <si>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</si>
  <si>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</si>
  <si>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</si>
  <si>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</si>
  <si>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</si>
  <si>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</si>
  <si>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</si>
  <si>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</si>
  <si>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</si>
  <si>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</si>
  <si>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</si>
  <si>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</si>
  <si>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</si>
  <si>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</si>
  <si>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</si>
  <si>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</si>
  <si>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</si>
  <si>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</si>
  <si>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</si>
  <si>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</si>
  <si>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</si>
  <si>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</si>
  <si>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</si>
  <si>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</si>
  <si>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</si>
  <si>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</si>
  <si>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</si>
  <si>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</si>
  <si>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</si>
  <si>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</si>
  <si>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</si>
  <si>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</si>
  <si>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</si>
  <si>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</si>
  <si>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</si>
  <si>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</si>
  <si>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</si>
  <si>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</si>
  <si>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</si>
  <si>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</si>
  <si>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</si>
  <si>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</si>
  <si>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</si>
  <si>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</si>
  <si>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</si>
  <si>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</si>
  <si>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</si>
  <si>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</si>
  <si>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</si>
  <si>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</si>
  <si>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</si>
  <si>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</si>
  <si>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</si>
  <si>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</si>
  <si>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</si>
  <si>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</si>
  <si>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</si>
  <si>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</si>
  <si>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</si>
  <si>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</si>
  <si>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</si>
  <si>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</si>
  <si>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</si>
  <si>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</si>
  <si>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</si>
  <si>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</si>
  <si>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</si>
  <si>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</si>
  <si>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</si>
  <si>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</si>
  <si>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</si>
  <si>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</si>
  <si>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</si>
  <si>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</si>
  <si>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</si>
  <si>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</si>
  <si>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</si>
  <si>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</si>
  <si>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</si>
  <si>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</si>
  <si>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</si>
  <si>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</si>
  <si>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</si>
  <si>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</si>
  <si>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</si>
  <si>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</si>
  <si>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</si>
  <si>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</si>
  <si>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</si>
  <si>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</si>
  <si>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</si>
  <si>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</si>
  <si>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</si>
  <si>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</si>
  <si>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</si>
  <si>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</si>
  <si>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</si>
  <si>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</si>
  <si>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</si>
  <si>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</si>
  <si>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</si>
  <si>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</si>
  <si>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</si>
  <si>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</si>
  <si>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</si>
  <si>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</si>
  <si>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</si>
  <si>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</si>
  <si>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</si>
  <si>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</si>
  <si>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</si>
  <si>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</si>
  <si>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</si>
  <si>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</si>
  <si>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</si>
  <si>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</si>
  <si>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</si>
  <si>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</si>
  <si>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</si>
  <si>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</si>
  <si>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</si>
  <si>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</si>
  <si>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</si>
  <si>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</si>
  <si>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</si>
  <si>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</si>
  <si>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</si>
  <si>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</si>
  <si>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</si>
  <si>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</si>
  <si>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</si>
  <si>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</si>
  <si>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</si>
  <si>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</si>
  <si>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</si>
  <si>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</si>
  <si>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</si>
  <si>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</si>
  <si>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</si>
  <si>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</si>
  <si>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</si>
  <si>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</si>
  <si>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</si>
  <si>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</si>
  <si>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</si>
  <si>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</si>
  <si>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</si>
  <si>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</si>
  <si>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</si>
  <si>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</si>
  <si>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</si>
  <si>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</si>
  <si>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</si>
  <si>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</si>
  <si>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</si>
  <si>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</si>
  <si>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</si>
  <si>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</si>
  <si>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</si>
  <si>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</si>
  <si>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</si>
  <si>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</si>
  <si>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</si>
  <si>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</si>
  <si>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</si>
  <si>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</si>
  <si>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</si>
  <si>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</si>
  <si>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</si>
  <si>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</si>
  <si>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</si>
  <si>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</si>
  <si>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</si>
  <si>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</si>
  <si>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</si>
  <si>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</si>
  <si>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</si>
  <si>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</si>
  <si>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</si>
  <si>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</si>
  <si>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</si>
  <si>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</si>
  <si>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</si>
  <si>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</si>
  <si>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</si>
  <si>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</si>
  <si>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</si>
  <si>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</si>
  <si>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</si>
  <si>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</si>
  <si>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</si>
  <si>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</si>
  <si>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</si>
  <si>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</si>
  <si>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</si>
  <si>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</si>
  <si>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</si>
  <si>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</si>
  <si>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</si>
  <si>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</si>
  <si>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</si>
  <si>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</si>
  <si>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</si>
  <si>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</si>
  <si>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</si>
  <si>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</si>
  <si>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</si>
  <si>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</si>
  <si>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</si>
  <si>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</si>
  <si>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</si>
  <si>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</si>
  <si>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</si>
  <si>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</si>
  <si>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</si>
  <si>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</si>
  <si>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</si>
  <si>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</si>
  <si>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</si>
  <si>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</si>
  <si>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</si>
  <si>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</si>
  <si>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</si>
  <si>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</si>
  <si>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</si>
  <si>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</si>
  <si>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</si>
  <si>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</si>
  <si>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</si>
  <si>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</si>
  <si>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</si>
  <si>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</si>
  <si>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</si>
  <si>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</si>
  <si>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</si>
  <si>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</si>
  <si>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</si>
  <si>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</si>
  <si>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</si>
  <si>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</si>
  <si>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</si>
  <si>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</si>
  <si>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</si>
  <si>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</si>
  <si>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</si>
  <si>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</si>
  <si>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</si>
  <si>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</si>
  <si>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</si>
  <si>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</si>
  <si>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</si>
  <si>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</si>
  <si>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</si>
  <si>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</si>
  <si>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</si>
  <si>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</si>
  <si>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</si>
  <si>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</si>
  <si>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</si>
  <si>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</si>
  <si>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</si>
  <si>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</si>
  <si>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</si>
  <si>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</si>
  <si>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</si>
  <si>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</si>
  <si>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</si>
  <si>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</si>
  <si>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</si>
  <si>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</si>
  <si>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</si>
  <si>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</si>
  <si>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</si>
  <si>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</si>
  <si>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</si>
  <si>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</si>
  <si>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</si>
  <si>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</si>
  <si>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</si>
  <si>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</si>
  <si>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</si>
  <si>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</si>
  <si>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</si>
  <si>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</si>
  <si>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</si>
  <si>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</si>
  <si>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</si>
  <si>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</si>
  <si>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</si>
  <si>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</si>
  <si>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</si>
  <si>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</si>
  <si>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</si>
  <si>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</si>
  <si>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</si>
  <si>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</si>
  <si>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</si>
  <si>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</si>
  <si>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</si>
  <si>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</si>
  <si>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</si>
  <si>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</si>
  <si>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</si>
  <si>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</si>
  <si>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</si>
  <si>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</si>
  <si>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</si>
  <si>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</si>
  <si>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</si>
  <si>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</si>
  <si>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</si>
  <si>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</si>
  <si>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</si>
  <si>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</si>
  <si>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</si>
  <si>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</si>
  <si>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</si>
  <si>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</si>
  <si>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</si>
  <si>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</si>
  <si>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</si>
  <si>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</si>
  <si>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</si>
  <si>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</si>
  <si>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</si>
  <si>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</si>
  <si>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</si>
  <si>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</si>
  <si>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</si>
  <si>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</si>
  <si>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</si>
  <si>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</si>
  <si>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</si>
  <si>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</si>
  <si>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</si>
  <si>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</si>
  <si>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</si>
  <si>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</si>
  <si>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</si>
  <si>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</si>
  <si>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</si>
  <si>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</si>
  <si>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</si>
  <si>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</si>
  <si>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</si>
  <si>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</si>
  <si>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</si>
  <si>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</si>
  <si>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</si>
  <si>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</si>
  <si>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</si>
  <si>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</si>
  <si>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</si>
  <si>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</si>
  <si>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</si>
  <si>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</si>
  <si>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</si>
  <si>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</si>
  <si>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</si>
  <si>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</si>
  <si>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</si>
  <si>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</si>
  <si>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</si>
  <si>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</si>
  <si>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</si>
  <si>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</si>
  <si>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</si>
  <si>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</si>
  <si>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</si>
  <si>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</si>
  <si>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</si>
  <si>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</si>
  <si>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</si>
  <si>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</si>
  <si>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</si>
  <si>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</si>
  <si>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</si>
  <si>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</si>
  <si>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</si>
  <si>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</si>
  <si>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</si>
  <si>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</si>
  <si>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</si>
  <si>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</si>
  <si>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</si>
  <si>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</si>
  <si>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</si>
  <si>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</si>
  <si>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</si>
  <si>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</si>
  <si>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</si>
  <si>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</si>
  <si>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</si>
  <si>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</si>
  <si>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</si>
  <si>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</si>
  <si>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</si>
  <si>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</si>
  <si>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</si>
  <si>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</si>
  <si>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</si>
  <si>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</si>
  <si>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</si>
  <si>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</si>
  <si>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</si>
  <si>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</si>
  <si>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</si>
  <si>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</si>
  <si>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</si>
  <si>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</si>
  <si>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</si>
  <si>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</si>
  <si>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</si>
  <si>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</si>
  <si>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</si>
  <si>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</si>
  <si>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</si>
  <si>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</si>
  <si>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</si>
  <si>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</si>
  <si>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</si>
  <si>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</si>
  <si>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</si>
  <si>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</si>
  <si>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</si>
  <si>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</si>
  <si>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</si>
  <si>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</si>
  <si>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</si>
  <si>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</si>
  <si>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</si>
  <si>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</si>
  <si>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</si>
  <si>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</si>
  <si>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</si>
  <si>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</si>
  <si>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</si>
  <si>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</si>
  <si>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</si>
  <si>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</si>
  <si>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</si>
  <si>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</si>
  <si>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</si>
  <si>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</si>
  <si>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</si>
  <si>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</si>
  <si>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</si>
  <si>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</si>
  <si>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</si>
  <si>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</si>
  <si>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</si>
  <si>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</si>
  <si>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</si>
  <si>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</si>
  <si>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</si>
  <si>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</si>
  <si>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</si>
  <si>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</si>
  <si>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</si>
  <si>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</si>
  <si>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</si>
  <si>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</si>
  <si>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</si>
  <si>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</si>
  <si>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</si>
  <si>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</si>
  <si>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</si>
  <si>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</si>
  <si>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</si>
  <si>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</si>
  <si>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</si>
  <si>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</si>
  <si>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</si>
  <si>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</si>
  <si>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</si>
  <si>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</si>
  <si>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</si>
  <si>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</si>
  <si>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</si>
  <si>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</si>
  <si>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</si>
  <si>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</si>
  <si>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</si>
  <si>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</si>
  <si>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</si>
  <si>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</si>
  <si>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</si>
  <si>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</si>
  <si>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</si>
  <si>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</si>
  <si>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</si>
  <si>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</si>
  <si>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</si>
  <si>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</si>
  <si>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</si>
  <si>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</si>
  <si>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</si>
  <si>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</si>
  <si>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</si>
  <si>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</si>
  <si>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</si>
  <si>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</si>
  <si>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</si>
  <si>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</si>
  <si>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</si>
  <si>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</si>
  <si>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</si>
  <si>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</si>
  <si>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</si>
  <si>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</si>
  <si>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</si>
  <si>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</si>
  <si>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</si>
  <si>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</si>
  <si>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</si>
  <si>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</si>
  <si>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</si>
  <si>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</si>
  <si>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</si>
  <si>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</si>
  <si>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</si>
  <si>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</si>
  <si>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</si>
  <si>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</si>
  <si>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</si>
  <si>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</si>
  <si>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</si>
  <si>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</si>
  <si>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</si>
  <si>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</si>
  <si>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</si>
  <si>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</si>
  <si>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</si>
  <si>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</si>
  <si>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</si>
  <si>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</si>
  <si>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</si>
  <si>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</si>
  <si>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</si>
  <si>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</si>
  <si>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</si>
  <si>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</si>
  <si>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</si>
  <si>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</si>
  <si>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</si>
  <si>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</si>
  <si>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</si>
  <si>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</si>
  <si>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</si>
  <si>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</si>
  <si>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</si>
  <si>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</si>
  <si>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</si>
  <si>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</si>
  <si>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</si>
  <si>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</si>
  <si>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</si>
  <si>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</si>
  <si>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</si>
  <si>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</si>
  <si>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</si>
  <si>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</si>
  <si>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</si>
  <si>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</si>
  <si>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</si>
  <si>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</si>
  <si>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</si>
  <si>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</si>
  <si>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</si>
  <si>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</si>
  <si>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</si>
  <si>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</si>
  <si>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</si>
  <si>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</si>
  <si>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</si>
  <si>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</si>
  <si>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</si>
  <si>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</si>
  <si>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</si>
  <si>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</si>
  <si>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</si>
  <si>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</si>
  <si>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</si>
  <si>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</si>
  <si>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</si>
  <si>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</si>
  <si>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</si>
  <si>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</si>
  <si>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</si>
  <si>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</si>
  <si>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</si>
  <si>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</si>
  <si>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</si>
  <si>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</si>
  <si>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</si>
  <si>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</si>
  <si>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</si>
  <si>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</si>
  <si>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</si>
  <si>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</si>
  <si>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</si>
  <si>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</si>
  <si>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</si>
  <si>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</si>
  <si>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</si>
  <si>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</si>
  <si>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</si>
  <si>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</si>
  <si>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</si>
  <si>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</si>
  <si>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</si>
  <si>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</si>
  <si>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</si>
  <si>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</si>
  <si>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</si>
  <si>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</si>
  <si>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</si>
  <si>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</si>
  <si>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</si>
  <si>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</si>
  <si>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</si>
  <si>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</si>
  <si>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</si>
  <si>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</si>
  <si>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</si>
  <si>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</si>
  <si>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</si>
  <si>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</si>
  <si>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</si>
  <si>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</si>
  <si>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</si>
  <si>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</si>
  <si>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</si>
  <si>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</si>
  <si>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</si>
  <si>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</si>
  <si>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</si>
  <si>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</si>
  <si>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</si>
  <si>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</si>
  <si>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</si>
  <si>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</si>
  <si>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</si>
  <si>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</si>
  <si>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</si>
  <si>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</si>
  <si>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</si>
  <si>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</si>
  <si>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</si>
  <si>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</si>
  <si>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</si>
  <si>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</si>
  <si>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</si>
  <si>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</si>
  <si>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</si>
  <si>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</si>
  <si>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</si>
  <si>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</si>
  <si>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</si>
  <si>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</si>
  <si>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</si>
  <si>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</si>
  <si>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</si>
  <si>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</si>
  <si>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</si>
  <si>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</si>
  <si>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</si>
  <si>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</si>
  <si>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</si>
  <si>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</si>
  <si>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</si>
  <si>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</si>
  <si>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</si>
  <si>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</si>
  <si>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</si>
  <si>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</si>
  <si>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</si>
  <si>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</si>
  <si>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</si>
  <si>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</si>
  <si>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</si>
  <si>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</si>
  <si>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</si>
  <si>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</si>
  <si>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</si>
  <si>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</si>
  <si>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</si>
  <si>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</si>
  <si>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</si>
  <si>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</si>
  <si>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</si>
  <si>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</si>
  <si>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</si>
  <si>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</si>
  <si>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</si>
  <si>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</si>
  <si>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</si>
  <si>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</si>
  <si>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</si>
  <si>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</si>
  <si>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</si>
  <si>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</si>
  <si>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</si>
  <si>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</si>
  <si>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</si>
  <si>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</si>
  <si>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</si>
  <si>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</si>
  <si>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</si>
  <si>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</si>
  <si>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</si>
  <si>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</si>
  <si>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</si>
  <si>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</si>
  <si>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</si>
  <si>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</si>
  <si>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</si>
  <si>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</si>
  <si>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</si>
  <si>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</si>
  <si>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</si>
  <si>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</si>
  <si>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</si>
  <si>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</si>
  <si>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</si>
  <si>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</si>
  <si>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</si>
  <si>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</si>
  <si>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</si>
  <si>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</si>
  <si>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</si>
  <si>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</si>
  <si>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</si>
  <si>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</si>
  <si>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</si>
  <si>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</si>
  <si>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</si>
  <si>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</si>
  <si>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</si>
  <si>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</si>
  <si>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</si>
  <si>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</si>
  <si>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</si>
  <si>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</si>
  <si>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</si>
  <si>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</si>
  <si>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</si>
  <si>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</si>
  <si>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</si>
  <si>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</si>
  <si>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</si>
  <si>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</si>
  <si>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</si>
  <si>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</si>
  <si>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</si>
  <si>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</si>
  <si>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</si>
  <si>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</si>
  <si>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</si>
  <si>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</si>
  <si>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</si>
  <si>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</si>
  <si>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</si>
  <si>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</si>
  <si>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</si>
  <si>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</si>
  <si>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</si>
  <si>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</si>
  <si>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</si>
  <si>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</si>
  <si>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</si>
  <si>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</si>
  <si>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</si>
  <si>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</si>
  <si>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</si>
  <si>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</si>
  <si>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</si>
  <si>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</si>
  <si>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</si>
  <si>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</si>
  <si>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</si>
  <si>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</si>
  <si>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</si>
  <si>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</si>
  <si>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</si>
  <si>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</si>
  <si>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</si>
  <si>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</si>
  <si>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</si>
  <si>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</si>
  <si>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</si>
  <si>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</si>
  <si>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</si>
  <si>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</si>
  <si>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</si>
  <si>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</si>
  <si>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</si>
  <si>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</si>
  <si>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</si>
  <si>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</si>
  <si>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</si>
  <si>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</si>
  <si>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</si>
  <si>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</si>
  <si>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</si>
  <si>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</si>
  <si>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</si>
  <si>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</si>
  <si>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</si>
  <si>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</si>
  <si>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</si>
  <si>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</si>
  <si>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</si>
  <si>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</si>
  <si>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</si>
  <si>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</si>
  <si>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</si>
  <si>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</si>
  <si>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</si>
  <si>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</si>
  <si>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</si>
  <si>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</si>
  <si>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</si>
  <si>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</si>
  <si>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</si>
  <si>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</si>
  <si>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</si>
  <si>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</si>
  <si>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</si>
  <si>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</si>
  <si>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</si>
  <si>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</si>
  <si>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</si>
  <si>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</si>
  <si>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</si>
  <si>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</si>
  <si>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</si>
  <si>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</si>
  <si>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</si>
  <si>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</si>
  <si>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</si>
  <si>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</si>
  <si>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</si>
  <si>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</si>
  <si>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</si>
  <si>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</si>
  <si>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</si>
  <si>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</si>
  <si>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</si>
  <si>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</si>
  <si>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</si>
  <si>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</si>
  <si>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</si>
  <si>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</si>
  <si>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</si>
  <si>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</si>
  <si>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</si>
  <si>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</si>
  <si>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</si>
  <si>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</si>
  <si>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</si>
  <si>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</si>
  <si>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</si>
  <si>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</si>
  <si>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</si>
  <si>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</si>
  <si>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</si>
  <si>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</si>
  <si>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</si>
  <si>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</si>
  <si>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</si>
  <si>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</si>
  <si>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</si>
  <si>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</si>
  <si>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</si>
  <si>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</si>
  <si>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</si>
  <si>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</si>
  <si>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</si>
  <si>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</si>
  <si>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</si>
  <si>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</si>
  <si>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</si>
  <si>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</si>
  <si>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</si>
  <si>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</si>
  <si>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</si>
  <si>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</si>
  <si>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</si>
  <si>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</si>
  <si>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</si>
  <si>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</si>
  <si>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</si>
  <si>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</si>
  <si>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</si>
  <si>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</si>
  <si>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</si>
  <si>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</si>
  <si>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</si>
  <si>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</si>
  <si>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</si>
  <si>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</si>
  <si>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</si>
  <si>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</si>
  <si>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</si>
  <si>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</si>
  <si>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</si>
  <si>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</si>
  <si>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</si>
  <si>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</si>
  <si>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</si>
  <si>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</si>
  <si>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</si>
  <si>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</si>
  <si>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</si>
  <si>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</si>
  <si>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</si>
  <si>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</si>
  <si>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</si>
  <si>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</si>
  <si>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</si>
  <si>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</si>
  <si>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</si>
  <si>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</si>
  <si>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</si>
  <si>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</si>
  <si>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</si>
  <si>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</si>
  <si>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</si>
  <si>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</si>
  <si>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</si>
  <si>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</si>
  <si>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</si>
  <si>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</si>
  <si>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</si>
  <si>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</si>
  <si>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</si>
  <si>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</si>
  <si>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</si>
  <si>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</si>
  <si>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</si>
  <si>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</si>
  <si>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</si>
  <si>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</si>
  <si>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</si>
  <si>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</si>
  <si>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</si>
  <si>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</si>
  <si>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</si>
  <si>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</si>
  <si>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</si>
  <si>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</si>
  <si>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</si>
  <si>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</si>
  <si>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</si>
  <si>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</si>
  <si>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</si>
  <si>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</si>
  <si>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</si>
  <si>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</si>
  <si>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</si>
  <si>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</si>
  <si>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</si>
  <si>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</si>
  <si>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</si>
  <si>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</si>
  <si>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</si>
  <si>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</si>
  <si>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</si>
  <si>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</si>
  <si>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</si>
  <si>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</si>
  <si>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</si>
  <si>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</si>
  <si>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</si>
  <si>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</si>
  <si>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</si>
  <si>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</si>
  <si>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</si>
  <si>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</si>
  <si>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</si>
  <si>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</si>
  <si>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</si>
  <si>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</si>
  <si>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</si>
  <si>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</si>
  <si>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</si>
  <si>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</si>
  <si>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</si>
  <si>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</si>
  <si>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</si>
  <si>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</si>
  <si>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</si>
  <si>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</si>
  <si>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</si>
  <si>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</si>
  <si>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</si>
  <si>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</si>
  <si>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</si>
  <si>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</si>
  <si>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</si>
  <si>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</si>
  <si>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</si>
  <si>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</si>
  <si>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</si>
  <si>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</si>
  <si>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</si>
  <si>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</si>
  <si>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</si>
  <si>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</si>
  <si>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</si>
  <si>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</si>
  <si>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</si>
  <si>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</si>
  <si>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</si>
  <si>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</si>
  <si>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</si>
  <si>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</si>
  <si>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</si>
  <si>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</si>
  <si>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</si>
  <si>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</si>
  <si>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</si>
  <si>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</si>
  <si>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</si>
  <si>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</si>
  <si>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</si>
  <si>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</si>
  <si>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</si>
  <si>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</si>
  <si>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</si>
  <si>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</si>
  <si>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</si>
  <si>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</si>
  <si>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</si>
  <si>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</si>
  <si>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</si>
  <si>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</si>
  <si>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</si>
  <si>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</si>
  <si>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</si>
  <si>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</si>
  <si>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</si>
  <si>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</si>
  <si>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</si>
  <si>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</si>
  <si>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</si>
  <si>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</si>
  <si>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</si>
  <si>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</si>
  <si>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</si>
  <si>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</si>
  <si>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</si>
  <si>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</si>
  <si>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</si>
  <si>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</si>
  <si>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</si>
  <si>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</si>
  <si>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</si>
  <si>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</si>
  <si>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</si>
  <si>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</si>
  <si>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</si>
  <si>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</si>
  <si>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</si>
  <si>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</si>
  <si>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</si>
  <si>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</si>
  <si>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</si>
  <si>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</si>
  <si>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</si>
  <si>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</si>
  <si>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</si>
  <si>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</si>
  <si>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</si>
  <si>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</si>
  <si>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</si>
  <si>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</si>
  <si>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</si>
  <si>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</si>
  <si>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</si>
  <si>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</si>
  <si>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</si>
  <si>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</si>
  <si>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</si>
  <si>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</si>
  <si>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</si>
  <si>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</si>
  <si>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</si>
  <si>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</si>
  <si>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</si>
  <si>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</si>
  <si>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</si>
  <si>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</si>
  <si>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</si>
  <si>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</si>
  <si>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</si>
  <si>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</si>
  <si>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</si>
  <si>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</si>
  <si>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</si>
  <si>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</si>
  <si>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</si>
  <si>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</si>
  <si>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</si>
  <si>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</si>
  <si>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</si>
  <si>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</si>
  <si>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</si>
  <si>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</si>
  <si>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</si>
  <si>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</si>
  <si>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</si>
  <si>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</si>
  <si>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</si>
  <si>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</si>
  <si>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</si>
  <si>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</si>
  <si>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</si>
  <si>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</si>
  <si>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</si>
  <si>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</si>
  <si>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</si>
  <si>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</si>
  <si>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</si>
  <si>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</si>
  <si>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</si>
  <si>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</si>
  <si>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</si>
  <si>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</si>
  <si>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</si>
  <si>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</si>
  <si>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</si>
  <si>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</si>
  <si>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</si>
  <si>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</si>
  <si>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</si>
  <si>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</si>
  <si>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</si>
  <si>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</si>
  <si>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</si>
  <si>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</si>
  <si>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</si>
  <si>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</si>
  <si>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</si>
  <si>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</si>
  <si>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</si>
  <si>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</si>
  <si>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</si>
  <si>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</si>
  <si>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</si>
  <si>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</si>
  <si>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</si>
  <si>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</si>
  <si>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</si>
  <si>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</si>
  <si>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</si>
  <si>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</si>
  <si>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</si>
  <si>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</si>
  <si>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</si>
  <si>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</si>
  <si>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</si>
  <si>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</si>
  <si>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</si>
  <si>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</si>
  <si>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</si>
  <si>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</si>
  <si>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</si>
  <si>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</si>
  <si>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</si>
  <si>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</si>
  <si>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</si>
  <si>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</si>
  <si>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</si>
  <si>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</si>
  <si>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</si>
  <si>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</si>
  <si>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</si>
  <si>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</si>
  <si>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</si>
  <si>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</si>
  <si>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</si>
  <si>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</si>
  <si>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</si>
  <si>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</si>
  <si>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</si>
  <si>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</si>
  <si>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</si>
  <si>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</si>
  <si>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</si>
  <si>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</si>
  <si>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</si>
  <si>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</si>
  <si>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</si>
  <si>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</si>
  <si>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</si>
  <si>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</si>
  <si>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</si>
  <si>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</si>
  <si>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</si>
  <si>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</si>
  <si>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</si>
  <si>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</si>
  <si>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</si>
  <si>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</si>
  <si>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</si>
  <si>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</si>
  <si>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</si>
  <si>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</si>
  <si>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</si>
  <si>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</si>
  <si>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</si>
  <si>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</si>
  <si>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</si>
  <si>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</si>
  <si>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</si>
  <si>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</si>
  <si>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</si>
  <si>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</si>
  <si>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</si>
  <si>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</si>
  <si>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</si>
  <si>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</si>
  <si>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</si>
  <si>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</si>
  <si>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</si>
  <si>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</si>
  <si>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</si>
  <si>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</si>
  <si>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</si>
  <si>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</si>
  <si>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</si>
  <si>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</si>
  <si>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</si>
  <si>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</si>
  <si>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</si>
  <si>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</si>
  <si>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</si>
  <si>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</si>
  <si>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</si>
  <si>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</si>
  <si>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</si>
  <si>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</si>
  <si>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</si>
  <si>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</si>
  <si>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</si>
  <si>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</si>
  <si>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</si>
  <si>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</si>
  <si>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</si>
  <si>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</si>
  <si>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</si>
  <si>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</si>
  <si>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</si>
  <si>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</si>
  <si>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</si>
  <si>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</si>
  <si>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</si>
  <si>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</si>
  <si>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</si>
  <si>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</si>
  <si>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</si>
  <si>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</si>
  <si>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</si>
  <si>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</si>
  <si>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</si>
  <si>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</si>
  <si>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</si>
  <si>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</si>
  <si>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</si>
  <si>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</si>
  <si>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</si>
  <si>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</si>
  <si>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</si>
  <si>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</si>
  <si>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</si>
  <si>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</si>
  <si>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</si>
  <si>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</si>
  <si>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</si>
  <si>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</si>
  <si>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</si>
  <si>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</si>
  <si>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</si>
  <si>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</si>
  <si>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</si>
  <si>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</si>
  <si>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</si>
  <si>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</si>
  <si>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</si>
  <si>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</si>
  <si>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</si>
  <si>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</si>
  <si>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</si>
  <si>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</si>
  <si>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</si>
  <si>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</si>
  <si>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</si>
  <si>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</si>
  <si>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</si>
  <si>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</si>
  <si>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</si>
  <si>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</si>
  <si>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</si>
  <si>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</si>
  <si>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</si>
  <si>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</si>
  <si>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</si>
  <si>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</si>
  <si>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</si>
  <si>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</si>
  <si>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</si>
  <si>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</si>
  <si>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</si>
  <si>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</si>
  <si>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</si>
  <si>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</si>
  <si>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</si>
  <si>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</si>
  <si>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</si>
  <si>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</si>
  <si>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</si>
  <si>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</si>
  <si>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</si>
  <si>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</si>
  <si>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</si>
  <si>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</si>
  <si>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</si>
  <si>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</si>
  <si>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</si>
  <si>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</si>
  <si>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</si>
  <si>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</si>
  <si>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</si>
  <si>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</si>
  <si>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</si>
  <si>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</si>
  <si>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</si>
  <si>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</si>
  <si>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</si>
  <si>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</si>
  <si>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</si>
  <si>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</si>
  <si>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</si>
  <si>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</si>
  <si>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</si>
  <si>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</si>
  <si>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</si>
  <si>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</si>
  <si>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</si>
  <si>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</si>
  <si>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</si>
  <si>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</si>
  <si>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</si>
  <si>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</si>
  <si>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</si>
  <si>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</si>
  <si>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</si>
  <si>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</si>
  <si>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</si>
  <si>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</si>
  <si>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</si>
  <si>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</si>
  <si>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</si>
  <si>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</si>
  <si>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</si>
  <si>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</si>
  <si>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</si>
  <si>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</si>
  <si>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</si>
  <si>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</si>
  <si>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</si>
  <si>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</si>
  <si>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</si>
  <si>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</si>
  <si>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</si>
  <si>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</si>
  <si>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</si>
  <si>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</si>
  <si>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</si>
  <si>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</si>
  <si>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</si>
  <si>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</si>
  <si>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</si>
  <si>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</si>
  <si>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</si>
  <si>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</si>
  <si>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</si>
  <si>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</si>
  <si>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</si>
  <si>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</si>
  <si>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</si>
  <si>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</si>
  <si>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</si>
  <si>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</si>
  <si>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</si>
  <si>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</si>
  <si>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</si>
  <si>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</si>
  <si>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</si>
  <si>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</si>
  <si>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</si>
  <si>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</si>
  <si>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</si>
  <si>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</si>
  <si>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</si>
  <si>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</si>
  <si>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</si>
  <si>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</si>
  <si>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</si>
  <si>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</si>
  <si>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</si>
  <si>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</si>
  <si>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</si>
  <si>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</si>
  <si>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</si>
  <si>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</si>
  <si>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</si>
  <si>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</si>
  <si>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</si>
  <si>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</si>
  <si>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</si>
  <si>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</si>
  <si>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</si>
  <si>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</si>
  <si>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</si>
  <si>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</si>
  <si>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</si>
  <si>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</si>
  <si>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</si>
  <si>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</si>
  <si>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</si>
  <si>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</si>
  <si>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</si>
  <si>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</si>
  <si>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</si>
  <si>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</si>
  <si>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</si>
  <si>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</si>
  <si>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</si>
  <si>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</si>
  <si>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</si>
  <si>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</si>
  <si>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</si>
  <si>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</si>
  <si>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</si>
  <si>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</si>
  <si>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</si>
  <si>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</si>
  <si>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</si>
  <si>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</si>
  <si>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</si>
  <si>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</si>
  <si>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</si>
  <si>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</si>
  <si>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</si>
  <si>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</si>
  <si>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</si>
  <si>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</si>
  <si>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</si>
  <si>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</si>
  <si>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</si>
  <si>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</si>
  <si>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</si>
  <si>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</si>
  <si>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</si>
  <si>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</si>
  <si>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</si>
  <si>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</si>
  <si>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</si>
  <si>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</si>
  <si>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</si>
  <si>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</si>
  <si>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</si>
  <si>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</si>
  <si>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</si>
  <si>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</si>
  <si>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</si>
  <si>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</si>
  <si>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</si>
  <si>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</si>
  <si>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</si>
  <si>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</si>
  <si>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</si>
  <si>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</si>
  <si>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</si>
  <si>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</si>
  <si>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</si>
  <si>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</si>
  <si>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</si>
  <si>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</si>
  <si>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</si>
  <si>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</si>
  <si>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</si>
  <si>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</si>
  <si>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</si>
  <si>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</si>
  <si>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</si>
  <si>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</si>
  <si>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</si>
  <si>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</si>
  <si>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</si>
  <si>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</si>
  <si>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</si>
  <si>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</si>
  <si>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</si>
  <si>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</si>
  <si>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</si>
  <si>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</si>
  <si>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</si>
  <si>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</si>
  <si>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</si>
  <si>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</si>
  <si>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</si>
  <si>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</si>
  <si>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</si>
  <si>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</si>
  <si>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</si>
  <si>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</si>
  <si>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</si>
  <si>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</si>
  <si>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</si>
  <si>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</si>
  <si>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</si>
  <si>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</si>
  <si>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</si>
  <si>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</si>
  <si>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</si>
  <si>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</si>
  <si>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</si>
  <si>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</si>
  <si>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</si>
  <si>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</si>
  <si>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</si>
  <si>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</si>
  <si>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</si>
  <si>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</si>
  <si>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</si>
  <si>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</si>
  <si>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</si>
  <si>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</si>
  <si>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</si>
  <si>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</si>
  <si>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</si>
  <si>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</si>
  <si>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</si>
  <si>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</si>
  <si>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</si>
  <si>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</si>
  <si>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</si>
  <si>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</si>
  <si>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</si>
  <si>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</si>
  <si>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</si>
  <si>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</si>
  <si>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</si>
  <si>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</si>
  <si>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</si>
  <si>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</si>
  <si>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</si>
  <si>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</si>
  <si>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</si>
  <si>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</si>
  <si>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</si>
  <si>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</si>
  <si>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</si>
  <si>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</si>
  <si>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</si>
  <si>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</si>
  <si>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</si>
  <si>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</si>
  <si>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</si>
  <si>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</si>
  <si>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</si>
  <si>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</si>
  <si>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</si>
  <si>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</si>
  <si>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</si>
  <si>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</si>
  <si>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</si>
  <si>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</si>
  <si>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</si>
  <si>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</si>
  <si>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</si>
  <si>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</si>
  <si>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</si>
  <si>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</si>
  <si>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</si>
  <si>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</si>
  <si>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</si>
  <si>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</si>
  <si>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</si>
  <si>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</si>
  <si>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</si>
  <si>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</si>
  <si>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</si>
  <si>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</si>
  <si>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</si>
  <si>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</si>
  <si>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</si>
  <si>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</si>
  <si>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</si>
  <si>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</si>
  <si>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</si>
  <si>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</si>
  <si>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</si>
  <si>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</si>
  <si>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</si>
  <si>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</si>
  <si>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</si>
  <si>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</si>
  <si>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</si>
  <si>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</si>
  <si>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</si>
  <si>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</si>
  <si>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</si>
  <si>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</si>
  <si>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</si>
  <si>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</si>
  <si>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</si>
  <si>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</si>
  <si>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</si>
  <si>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</si>
  <si>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</si>
  <si>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</si>
  <si>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</si>
  <si>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</si>
  <si>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</si>
  <si>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</si>
  <si>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</si>
  <si>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</si>
  <si>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</si>
  <si>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</si>
  <si>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</si>
  <si>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</si>
  <si>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</si>
  <si>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</si>
  <si>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</si>
  <si>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</si>
  <si>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</si>
  <si>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</si>
  <si>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</si>
  <si>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</si>
  <si>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</si>
  <si>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</si>
  <si>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</si>
  <si>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</si>
  <si>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</si>
  <si>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</si>
  <si>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</si>
  <si>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</si>
  <si>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</si>
  <si>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</si>
  <si>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</si>
  <si>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</si>
  <si>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</si>
  <si>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</si>
  <si>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</si>
  <si>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</si>
  <si>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</si>
  <si>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</si>
  <si>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</si>
  <si>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</si>
  <si>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</si>
  <si>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</si>
  <si>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</si>
  <si>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</si>
  <si>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</si>
  <si>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</si>
  <si>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</si>
  <si>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</si>
  <si>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</si>
  <si>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</si>
  <si>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</si>
  <si>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</si>
  <si>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</si>
  <si>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</si>
  <si>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</si>
  <si>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</si>
  <si>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</si>
  <si>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</si>
  <si>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</si>
  <si>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</si>
  <si>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</si>
  <si>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</si>
  <si>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</si>
  <si>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</si>
  <si>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</si>
  <si>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</si>
  <si>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</si>
  <si>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</si>
  <si>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</si>
  <si>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</si>
  <si>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</si>
  <si>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</si>
  <si>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</si>
  <si>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</si>
  <si>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</si>
  <si>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</si>
  <si>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</si>
  <si>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</si>
  <si>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</si>
  <si>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</si>
  <si>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</si>
  <si>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</si>
  <si>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</si>
  <si>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</si>
  <si>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</si>
  <si>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</si>
  <si>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</si>
  <si>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</si>
  <si>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</si>
  <si>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</si>
  <si>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</si>
  <si>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</si>
  <si>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</si>
  <si>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</si>
  <si>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</si>
  <si>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</si>
  <si>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</si>
  <si>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</si>
  <si>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</si>
  <si>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</si>
  <si>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</si>
  <si>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</si>
  <si>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</si>
  <si>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</si>
  <si>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</si>
  <si>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</si>
  <si>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</si>
  <si>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</si>
  <si>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</si>
  <si>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</si>
  <si>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</si>
  <si>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</si>
  <si>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</si>
  <si>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</si>
  <si>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</si>
  <si>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</si>
  <si>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</si>
  <si>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</si>
  <si>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</si>
  <si>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</si>
  <si>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</si>
  <si>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</si>
  <si>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</si>
  <si>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</si>
  <si>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</si>
  <si>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</si>
  <si>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</si>
  <si>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</si>
  <si>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</si>
  <si>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</si>
  <si>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</si>
  <si>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</si>
  <si>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</si>
  <si>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</si>
  <si>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</si>
  <si>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</si>
  <si>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</si>
  <si>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</si>
  <si>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</si>
  <si>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</si>
  <si>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</si>
  <si>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</si>
  <si>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</si>
  <si>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</si>
  <si>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</si>
  <si>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</si>
  <si>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</si>
  <si>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</si>
  <si>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</si>
  <si>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</si>
  <si>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</si>
  <si>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</si>
  <si>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</si>
  <si>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</si>
  <si>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</si>
  <si>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</si>
  <si>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</si>
  <si>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</si>
  <si>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</si>
  <si>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</si>
  <si>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</si>
  <si>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</si>
  <si>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</si>
  <si>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</si>
  <si>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</si>
  <si>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</si>
  <si>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</si>
  <si>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</si>
  <si>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</si>
  <si>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</si>
  <si>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</si>
  <si>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</si>
  <si>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</si>
  <si>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</si>
  <si>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</si>
  <si>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</si>
  <si>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</si>
  <si>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</si>
  <si>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</si>
  <si>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</si>
  <si>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</si>
  <si>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</si>
  <si>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</si>
  <si>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</si>
  <si>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</si>
  <si>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</si>
  <si>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</si>
  <si>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</si>
  <si>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</si>
  <si>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</si>
  <si>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</si>
  <si>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</si>
  <si>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</si>
  <si>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</si>
  <si>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</si>
  <si>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</si>
  <si>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</si>
  <si>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</si>
  <si>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</si>
  <si>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</si>
  <si>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</si>
  <si>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</si>
  <si>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</si>
  <si>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</si>
  <si>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</si>
  <si>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</si>
  <si>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</si>
  <si>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</si>
  <si>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</si>
  <si>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</si>
  <si>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</si>
  <si>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</si>
  <si>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</si>
  <si>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</si>
  <si>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</si>
  <si>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</si>
  <si>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</si>
  <si>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</si>
  <si>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</si>
  <si>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</si>
  <si>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</si>
  <si>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</si>
  <si>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</si>
  <si>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</si>
  <si>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</si>
  <si>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</si>
  <si>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</si>
  <si>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</si>
  <si>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</si>
  <si>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</si>
  <si>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</si>
  <si>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</si>
  <si>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</si>
  <si>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</si>
  <si>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</si>
  <si>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</si>
  <si>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</si>
  <si>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</si>
  <si>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</si>
  <si>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</si>
  <si>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</si>
  <si>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</si>
  <si>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</si>
  <si>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</si>
  <si>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</si>
  <si>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</si>
  <si>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</si>
  <si>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</si>
  <si>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</si>
  <si>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</si>
  <si>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</si>
  <si>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</si>
  <si>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</si>
  <si>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</si>
  <si>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</si>
  <si>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</si>
  <si>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</si>
  <si>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</si>
  <si>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</si>
  <si>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</si>
  <si>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</si>
  <si>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</si>
  <si>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</si>
  <si>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</si>
  <si>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</si>
  <si>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</si>
  <si>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</si>
  <si>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</si>
  <si>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</si>
  <si>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</si>
  <si>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</si>
  <si>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</si>
  <si>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</si>
  <si>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</si>
  <si>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</si>
  <si>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</si>
  <si>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</si>
  <si>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</si>
  <si>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</si>
  <si>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</si>
  <si>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</si>
  <si>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</si>
  <si>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</si>
  <si>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</si>
  <si>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</si>
  <si>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</si>
  <si>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</si>
  <si>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</si>
  <si>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</si>
  <si>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</si>
  <si>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</si>
  <si>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</si>
  <si>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</si>
  <si>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</si>
  <si>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</si>
  <si>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</si>
  <si>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</si>
  <si>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</si>
  <si>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</si>
  <si>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</si>
  <si>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</si>
  <si>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</si>
  <si>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</si>
  <si>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</si>
  <si>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</si>
  <si>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</si>
  <si>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</si>
  <si>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</si>
  <si>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</si>
  <si>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</si>
  <si>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</si>
  <si>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</si>
  <si>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</si>
  <si>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</si>
  <si>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</si>
  <si>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</si>
  <si>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</si>
  <si>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</si>
  <si>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</si>
  <si>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</si>
  <si>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</si>
  <si>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</si>
  <si>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</si>
  <si>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</si>
  <si>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</si>
  <si>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</si>
  <si>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</si>
  <si>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</si>
  <si>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</si>
  <si>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</si>
  <si>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</si>
  <si>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</si>
  <si>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</si>
  <si>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</si>
  <si>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</si>
  <si>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</si>
  <si>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</si>
  <si>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</si>
  <si>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</si>
  <si>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</si>
  <si>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</si>
  <si>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</si>
  <si>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</si>
  <si>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</si>
  <si>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</si>
  <si>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</si>
  <si>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</si>
  <si>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</si>
  <si>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</si>
  <si>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</si>
  <si>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</si>
  <si>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</si>
  <si>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</si>
  <si>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</si>
  <si>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</si>
  <si>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</si>
  <si>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</si>
  <si>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</si>
  <si>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</si>
  <si>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</si>
  <si>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</si>
  <si>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</si>
  <si>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</si>
  <si>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</si>
  <si>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</si>
  <si>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</si>
  <si>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</si>
  <si>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</si>
  <si>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</si>
  <si>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</si>
  <si>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</si>
  <si>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</si>
  <si>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</si>
  <si>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</si>
  <si>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</si>
  <si>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</si>
  <si>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</si>
  <si>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</si>
  <si>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</si>
  <si>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</si>
  <si>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</si>
  <si>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</si>
  <si>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</si>
  <si>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</si>
  <si>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</si>
  <si>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</si>
  <si>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</si>
  <si>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</si>
  <si>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</si>
  <si>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</si>
  <si>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</si>
  <si>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</si>
  <si>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</si>
  <si>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</si>
  <si>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</si>
  <si>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</si>
  <si>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</si>
  <si>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</si>
  <si>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</si>
  <si>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</si>
  <si>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</si>
  <si>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</si>
  <si>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</si>
  <si>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</si>
  <si>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</si>
  <si>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</si>
  <si>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</si>
  <si>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</si>
  <si>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</si>
  <si>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</si>
  <si>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</si>
  <si>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</si>
  <si>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</si>
  <si>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</si>
  <si>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</si>
  <si>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</si>
  <si>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</si>
  <si>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</si>
  <si>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</si>
  <si>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</si>
  <si>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</si>
  <si>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</si>
  <si>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</si>
  <si>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</si>
  <si>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</si>
  <si>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</si>
  <si>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</si>
  <si>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</si>
  <si>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</si>
  <si>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</si>
  <si>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</si>
  <si>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</si>
  <si>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</si>
  <si>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</si>
  <si>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</si>
  <si>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</si>
  <si>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</si>
  <si>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</si>
  <si>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</si>
  <si>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</si>
  <si>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</si>
  <si>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</si>
  <si>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</si>
  <si>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</si>
  <si>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</si>
  <si>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</si>
  <si>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</si>
  <si>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</si>
  <si>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</si>
  <si>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</si>
  <si>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</si>
  <si>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</si>
  <si>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</si>
  <si>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</si>
  <si>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</si>
  <si>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</si>
  <si>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</si>
  <si>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</si>
  <si>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</si>
  <si>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</si>
  <si>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</si>
  <si>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</si>
  <si>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</si>
  <si>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</si>
  <si>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</si>
  <si>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</si>
  <si>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</si>
  <si>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</si>
  <si>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</si>
  <si>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</si>
  <si>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</si>
  <si>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</si>
  <si>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</si>
  <si>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</si>
  <si>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</si>
  <si>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</si>
  <si>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</si>
  <si>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</si>
  <si>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</si>
  <si>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</si>
  <si>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</si>
  <si>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</si>
  <si>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</si>
  <si>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</si>
  <si>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</si>
  <si>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</si>
  <si>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</si>
  <si>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</si>
  <si>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</si>
  <si>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</si>
  <si>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</si>
  <si>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</si>
  <si>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</si>
  <si>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</si>
  <si>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</si>
  <si>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</si>
  <si>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</si>
  <si>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</si>
  <si>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</si>
  <si>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</si>
  <si>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</si>
  <si>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</si>
  <si>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</si>
  <si>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</si>
  <si>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</si>
  <si>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</si>
  <si>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</si>
  <si>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</si>
  <si>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</si>
  <si>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</si>
  <si>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</si>
  <si>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</si>
  <si>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</si>
  <si>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</si>
  <si>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</si>
  <si>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</si>
  <si>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</si>
  <si>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</si>
  <si>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</si>
  <si>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</si>
  <si>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</si>
  <si>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</si>
  <si>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</si>
  <si>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</si>
  <si>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</si>
  <si>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</si>
  <si>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</si>
  <si>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</si>
  <si>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</si>
  <si>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</si>
  <si>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</si>
  <si>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</si>
  <si>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</si>
  <si>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</si>
  <si>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</si>
  <si>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</si>
  <si>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</si>
  <si>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</si>
  <si>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</si>
  <si>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</si>
  <si>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</si>
  <si>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</si>
  <si>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</si>
  <si>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</si>
  <si>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</si>
  <si>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</si>
  <si>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</si>
  <si>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</si>
  <si>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</si>
  <si>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</si>
  <si>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</si>
  <si>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</si>
  <si>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</si>
  <si>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</si>
  <si>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</si>
  <si>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</si>
  <si>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</si>
  <si>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</si>
  <si>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</si>
  <si>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</si>
  <si>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</si>
  <si>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</si>
  <si>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</si>
  <si>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</si>
  <si>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</si>
  <si>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</si>
  <si>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</si>
  <si>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</si>
  <si>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</si>
  <si>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</si>
  <si>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</si>
  <si>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</si>
  <si>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</si>
  <si>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</si>
  <si>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</si>
  <si>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</si>
  <si>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</si>
  <si>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</si>
  <si>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</si>
  <si>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</si>
  <si>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</si>
  <si>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</si>
  <si>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</si>
  <si>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</si>
  <si>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</si>
  <si>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</si>
  <si>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</si>
  <si>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</si>
  <si>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</si>
  <si>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</si>
  <si>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</si>
  <si>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</si>
  <si>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</si>
  <si>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</si>
  <si>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</si>
  <si>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</si>
  <si>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</si>
  <si>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</si>
  <si>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</si>
  <si>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</si>
  <si>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</si>
  <si>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</si>
  <si>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</si>
  <si>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</si>
  <si>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</si>
  <si>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</si>
  <si>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</si>
  <si>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</si>
  <si>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</si>
  <si>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</si>
  <si>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</si>
  <si>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</si>
  <si>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</si>
  <si>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</si>
  <si>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</si>
  <si>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</si>
  <si>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</si>
  <si>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</si>
  <si>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</si>
  <si>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</si>
  <si>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</si>
  <si>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</si>
  <si>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</si>
  <si>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</si>
  <si>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</si>
  <si>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</si>
  <si>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</si>
  <si>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</si>
  <si>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</si>
  <si>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</si>
  <si>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</si>
  <si>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</si>
  <si>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</si>
  <si>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</si>
  <si>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</si>
  <si>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</si>
  <si>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</si>
  <si>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</si>
  <si>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</si>
  <si>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</si>
  <si>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</si>
  <si>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</si>
  <si>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</si>
  <si>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</si>
  <si>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</si>
  <si>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</si>
  <si>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</si>
  <si>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</si>
  <si>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</si>
  <si>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</si>
  <si>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</si>
  <si>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</si>
  <si>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</si>
  <si>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</si>
  <si>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</si>
  <si>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</si>
  <si>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</si>
  <si>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</si>
  <si>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</si>
  <si>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</si>
  <si>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</si>
  <si>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</si>
  <si>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</si>
  <si>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</si>
  <si>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</si>
  <si>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</si>
  <si>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</si>
  <si>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</si>
  <si>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</si>
  <si>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</si>
  <si>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</si>
  <si>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</si>
  <si>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</si>
  <si>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</si>
  <si>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</si>
  <si>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</si>
  <si>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</si>
  <si>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</si>
  <si>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</si>
  <si>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</si>
  <si>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</si>
  <si>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</si>
  <si>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</si>
  <si>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</si>
  <si>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</si>
  <si>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</si>
  <si>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</si>
  <si>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</si>
  <si>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</si>
  <si>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</si>
  <si>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</si>
  <si>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</si>
  <si>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</si>
  <si>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</si>
  <si>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</si>
  <si>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</si>
  <si>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</si>
  <si>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</si>
  <si>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</si>
  <si>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</si>
  <si>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</si>
  <si>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</si>
  <si>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</si>
  <si>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</si>
  <si>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</si>
  <si>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</si>
  <si>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</si>
  <si>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</si>
  <si>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</si>
  <si>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</si>
  <si>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</si>
  <si>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</si>
  <si>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</si>
  <si>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</si>
  <si>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</si>
  <si>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</si>
  <si>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</si>
  <si>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</si>
  <si>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</si>
  <si>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</si>
  <si>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</si>
  <si>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</si>
  <si>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</si>
  <si>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</si>
  <si>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</si>
  <si>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</si>
  <si>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</si>
  <si>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</si>
  <si>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</si>
  <si>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</si>
  <si>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</si>
  <si>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</si>
  <si>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</si>
  <si>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</si>
  <si>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</si>
  <si>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</si>
  <si>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</si>
  <si>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</si>
  <si>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</si>
  <si>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</si>
  <si>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</si>
  <si>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</si>
  <si>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</si>
  <si>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</si>
  <si>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</si>
  <si>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</si>
  <si>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</si>
  <si>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</si>
  <si>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</si>
  <si>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</si>
  <si>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</si>
  <si>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</si>
  <si>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</si>
  <si>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</si>
  <si>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</si>
  <si>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</si>
  <si>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</si>
  <si>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</si>
  <si>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</si>
  <si>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</si>
  <si>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</si>
  <si>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</si>
  <si>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</si>
  <si>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</si>
  <si>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</si>
  <si>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</si>
  <si>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</si>
  <si>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</si>
  <si>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</si>
  <si>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</si>
  <si>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</si>
  <si>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</si>
  <si>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</si>
  <si>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</si>
  <si>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</si>
  <si>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</si>
  <si>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</si>
  <si>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</si>
  <si>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</si>
  <si>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</si>
  <si>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</si>
  <si>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</si>
  <si>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</si>
  <si>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</si>
  <si>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</si>
  <si>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</si>
  <si>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</si>
  <si>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</si>
  <si>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</si>
  <si>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</si>
  <si>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</si>
  <si>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</si>
  <si>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</si>
  <si>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</si>
  <si>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</si>
  <si>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</si>
  <si>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</si>
  <si>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</si>
  <si>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</si>
  <si>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</si>
  <si>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</si>
  <si>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</si>
  <si>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</si>
  <si>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</si>
  <si>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</si>
  <si>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</si>
  <si>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</si>
  <si>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</si>
  <si>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</si>
  <si>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</si>
  <si>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</si>
  <si>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</si>
  <si>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</si>
  <si>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</si>
  <si>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</si>
  <si>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</si>
  <si>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</si>
  <si>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</si>
  <si>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</si>
  <si>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</si>
  <si>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</si>
  <si>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</si>
  <si>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</si>
  <si>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</si>
  <si>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</si>
  <si>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</si>
  <si>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</si>
  <si>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</si>
  <si>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</si>
  <si>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</si>
  <si>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</si>
  <si>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</si>
  <si>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</si>
  <si>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</si>
  <si>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</si>
  <si>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</si>
  <si>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</si>
  <si>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</si>
  <si>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</si>
  <si>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</si>
  <si>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</si>
  <si>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</si>
  <si>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</si>
  <si>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</si>
  <si>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</si>
  <si>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</si>
  <si>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</si>
  <si>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</si>
  <si>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</si>
  <si>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</si>
  <si>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</si>
  <si>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</si>
  <si>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</si>
  <si>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</si>
  <si>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</si>
  <si>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</si>
  <si>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</si>
  <si>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</si>
  <si>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</si>
  <si>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</si>
  <si>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</si>
  <si>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</si>
  <si>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</si>
  <si>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</si>
  <si>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</si>
  <si>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</si>
  <si>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</si>
  <si>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</si>
  <si>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</si>
  <si>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</si>
  <si>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</si>
  <si>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</si>
  <si>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</si>
  <si>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</si>
  <si>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</si>
  <si>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</si>
  <si>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</si>
  <si>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</si>
  <si>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</si>
  <si>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</si>
  <si>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</si>
  <si>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</si>
  <si>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</si>
  <si>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</si>
  <si>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</si>
  <si>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</si>
  <si>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</si>
  <si>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</si>
  <si>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</si>
  <si>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</si>
  <si>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</si>
  <si>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</si>
  <si>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</si>
  <si>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</si>
  <si>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</si>
  <si>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</si>
  <si>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</si>
  <si>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</si>
  <si>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</si>
  <si>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</si>
  <si>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</si>
  <si>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</si>
  <si>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</si>
  <si>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</si>
  <si>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</si>
  <si>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</si>
  <si>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</si>
  <si>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</si>
  <si>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</si>
  <si>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</si>
  <si>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</si>
  <si>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</si>
  <si>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</si>
  <si>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</si>
  <si>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</si>
  <si>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</si>
  <si>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</si>
  <si>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</si>
  <si>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</si>
  <si>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</si>
  <si>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</si>
  <si>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</si>
  <si>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</si>
  <si>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</si>
  <si>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</si>
  <si>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</si>
  <si>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</si>
  <si>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</si>
  <si>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</si>
  <si>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</si>
  <si>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</si>
  <si>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</si>
  <si>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</si>
  <si>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</si>
  <si>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</si>
  <si>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</si>
  <si>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</si>
  <si>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</si>
  <si>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</si>
  <si>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</si>
  <si>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</si>
  <si>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</si>
  <si>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</si>
  <si>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</si>
  <si>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</si>
  <si>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</si>
  <si>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</si>
  <si>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</si>
  <si>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</si>
  <si>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</si>
  <si>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</si>
  <si>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</si>
  <si>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</si>
  <si>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</si>
  <si>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</si>
  <si>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</si>
  <si>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</si>
  <si>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</si>
  <si>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</si>
  <si>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</si>
  <si>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</si>
  <si>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</si>
  <si>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</si>
  <si>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</si>
  <si>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</si>
  <si>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</si>
  <si>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</si>
  <si>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</si>
  <si>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</si>
  <si>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</si>
  <si>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</si>
  <si>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</si>
  <si>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</si>
  <si>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</si>
  <si>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</si>
  <si>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</si>
  <si>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</si>
  <si>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</si>
  <si>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</si>
  <si>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</si>
  <si>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</si>
  <si>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</si>
  <si>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</si>
  <si>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</si>
  <si>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</si>
  <si>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</si>
  <si>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</si>
  <si>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</si>
  <si>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</si>
  <si>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</si>
  <si>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</si>
  <si>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</si>
  <si>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</si>
  <si>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</si>
  <si>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</si>
  <si>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</si>
  <si>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</si>
  <si>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</si>
  <si>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</si>
  <si>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</si>
  <si>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</si>
  <si>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</si>
  <si>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</si>
  <si>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</si>
  <si>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</si>
  <si>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</si>
  <si>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</si>
  <si>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</si>
  <si>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</si>
  <si>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</si>
  <si>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</si>
  <si>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</si>
  <si>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</si>
  <si>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</si>
  <si>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</si>
  <si>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</si>
  <si>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</si>
  <si>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</si>
  <si>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</si>
  <si>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</si>
  <si>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</si>
  <si>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</si>
  <si>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</si>
  <si>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</si>
  <si>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</si>
  <si>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</si>
  <si>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</si>
  <si>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</si>
  <si>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</si>
  <si>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</si>
  <si>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</si>
  <si>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</si>
  <si>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</si>
  <si>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</si>
  <si>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</si>
  <si>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</si>
  <si>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</si>
  <si>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</si>
  <si>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</si>
  <si>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</si>
  <si>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</si>
  <si>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</si>
  <si>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</si>
  <si>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</si>
  <si>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</si>
  <si>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</si>
  <si>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</si>
  <si>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</si>
  <si>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</si>
  <si>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</si>
  <si>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</si>
  <si>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</si>
  <si>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</si>
  <si>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</si>
  <si>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</si>
  <si>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</si>
  <si>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</si>
  <si>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</si>
  <si>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</si>
  <si>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</si>
  <si>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</si>
  <si>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</si>
  <si>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</si>
  <si>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</si>
  <si>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</si>
  <si>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</si>
  <si>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</si>
  <si>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</si>
  <si>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</si>
  <si>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</si>
  <si>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</si>
  <si>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</si>
  <si>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</si>
  <si>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</si>
  <si>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</si>
  <si>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</si>
  <si>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</si>
  <si>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</si>
  <si>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</si>
  <si>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</si>
  <si>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</si>
  <si>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</si>
  <si>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</si>
  <si>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</si>
  <si>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</si>
  <si>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</si>
  <si>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</si>
  <si>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</si>
  <si>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</si>
  <si>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</si>
  <si>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</si>
  <si>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</si>
  <si>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</si>
  <si>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</si>
  <si>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</si>
  <si>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</si>
  <si>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</si>
  <si>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</si>
  <si>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</si>
  <si>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</si>
  <si>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</si>
  <si>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</si>
  <si>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</si>
  <si>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</si>
  <si>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</si>
  <si>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</si>
  <si>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</si>
  <si>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</si>
  <si>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</si>
  <si>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</si>
  <si>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</si>
  <si>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</si>
  <si>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</si>
  <si>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</si>
  <si>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</si>
  <si>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</si>
  <si>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</si>
  <si>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</si>
  <si>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</si>
  <si>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</si>
  <si>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</si>
  <si>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</si>
  <si>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</si>
  <si>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</si>
  <si>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</si>
  <si>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</si>
  <si>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</si>
  <si>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</si>
  <si>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</si>
  <si>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</si>
  <si>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</si>
  <si>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</si>
  <si>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</si>
  <si>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</si>
  <si>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</si>
  <si>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</si>
  <si>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</si>
  <si>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</si>
  <si>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</si>
  <si>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</si>
  <si>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</si>
  <si>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</si>
  <si>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</si>
  <si>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</si>
  <si>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</si>
  <si>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</si>
  <si>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</si>
  <si>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</si>
  <si>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</si>
  <si>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</si>
  <si>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</si>
  <si>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</si>
  <si>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</si>
  <si>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</si>
  <si>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</si>
  <si>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</si>
  <si>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</si>
  <si>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</si>
  <si>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</si>
  <si>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</si>
  <si>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</si>
  <si>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</si>
  <si>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</si>
  <si>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</si>
  <si>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</si>
  <si>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</si>
  <si>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</si>
  <si>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</si>
  <si>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</si>
  <si>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</si>
  <si>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</si>
  <si>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</si>
  <si>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</si>
  <si>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</si>
  <si>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</si>
  <si>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</si>
  <si>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</si>
  <si>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</si>
  <si>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</si>
  <si>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</si>
  <si>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</si>
  <si>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</si>
  <si>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</si>
  <si>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</si>
  <si>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</si>
  <si>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</si>
  <si>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</si>
  <si>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</si>
  <si>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</si>
  <si>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</si>
  <si>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</si>
  <si>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</si>
  <si>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</si>
  <si>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</si>
  <si>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</si>
  <si>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</si>
  <si>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</si>
  <si>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</si>
  <si>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</si>
  <si>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</si>
  <si>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</si>
  <si>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</si>
  <si>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</si>
  <si>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</si>
  <si>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</si>
  <si>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</si>
  <si>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</si>
  <si>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</si>
  <si>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</si>
  <si>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</si>
  <si>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</si>
  <si>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</si>
  <si>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</si>
  <si>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</si>
  <si>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</si>
  <si>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</si>
  <si>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</si>
  <si>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</si>
  <si>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</si>
  <si>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</si>
  <si>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</si>
  <si>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</si>
  <si>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</si>
  <si>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</si>
  <si>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</si>
  <si>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</si>
  <si>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</si>
  <si>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</si>
  <si>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</si>
  <si>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</si>
  <si>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</si>
  <si>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</si>
  <si>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</si>
  <si>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</si>
  <si>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</si>
  <si>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</si>
  <si>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</si>
  <si>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</si>
  <si>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</si>
  <si>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</si>
  <si>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</si>
  <si>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</si>
  <si>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</si>
  <si>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</si>
  <si>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</si>
  <si>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</si>
  <si>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</si>
  <si>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</si>
  <si>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</si>
  <si>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</si>
  <si>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</si>
  <si>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</si>
  <si>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</si>
  <si>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</si>
  <si>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</si>
  <si>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</si>
  <si>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</si>
  <si>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</si>
  <si>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</si>
  <si>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</si>
  <si>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</si>
  <si>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</si>
  <si>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</si>
  <si>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</si>
  <si>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</si>
  <si>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</si>
  <si>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</si>
  <si>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</si>
  <si>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</si>
  <si>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</si>
  <si>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</si>
  <si>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</si>
  <si>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</si>
  <si>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</si>
  <si>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</si>
  <si>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</si>
  <si>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</si>
  <si>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</si>
  <si>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</si>
  <si>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</si>
  <si>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</si>
  <si>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</si>
  <si>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</si>
  <si>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</si>
  <si>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</si>
  <si>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</si>
  <si>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</si>
  <si>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</si>
  <si>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</si>
  <si>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</si>
  <si>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</si>
  <si>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</si>
  <si>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</si>
  <si>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</si>
  <si>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</si>
  <si>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</si>
  <si>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</si>
  <si>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</si>
  <si>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</si>
  <si>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</si>
  <si>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</si>
  <si>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</si>
  <si>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</si>
  <si>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</si>
  <si>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</si>
  <si>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</si>
  <si>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</si>
  <si>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</si>
  <si>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</si>
  <si>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</si>
  <si>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</si>
  <si>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</si>
  <si>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</si>
  <si>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</si>
  <si>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</si>
  <si>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</si>
  <si>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</si>
  <si>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</si>
  <si>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</si>
  <si>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</si>
  <si>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</si>
  <si>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</si>
  <si>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</si>
  <si>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</si>
  <si>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</si>
  <si>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</si>
  <si>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</si>
  <si>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</si>
  <si>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</si>
  <si>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</si>
  <si>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</si>
  <si>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</si>
  <si>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</si>
  <si>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</si>
  <si>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</si>
  <si>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</si>
  <si>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</si>
  <si>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</si>
  <si>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</si>
  <si>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</si>
  <si>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</si>
  <si>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</si>
  <si>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</si>
  <si>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</si>
  <si>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</si>
  <si>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</si>
  <si>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</si>
  <si>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</si>
  <si>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</si>
  <si>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</si>
  <si>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</si>
  <si>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</si>
  <si>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</si>
  <si>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</si>
  <si>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</si>
  <si>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</si>
  <si>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</si>
  <si>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</si>
  <si>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</si>
  <si>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</si>
  <si>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</si>
  <si>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</si>
  <si>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</si>
  <si>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</si>
  <si>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</si>
  <si>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</si>
  <si>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</si>
  <si>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</si>
  <si>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</si>
  <si>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</si>
  <si>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</si>
  <si>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</si>
  <si>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</si>
  <si>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</si>
  <si>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</si>
  <si>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</si>
  <si>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</si>
  <si>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</si>
  <si>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</si>
  <si>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</si>
  <si>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</si>
  <si>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</si>
  <si>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</si>
  <si>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</si>
  <si>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</si>
  <si>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</si>
  <si>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</si>
  <si>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</si>
  <si>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</si>
  <si>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</si>
  <si>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</si>
  <si>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</si>
  <si>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</si>
  <si>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</si>
  <si>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</si>
  <si>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</si>
  <si>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</si>
  <si>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</si>
  <si>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</si>
  <si>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</si>
  <si>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</si>
  <si>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</si>
  <si>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</si>
  <si>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</si>
  <si>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</si>
  <si>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</si>
  <si>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</si>
  <si>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</si>
  <si>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</si>
  <si>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</si>
  <si>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</si>
  <si>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</si>
  <si>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</si>
  <si>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</si>
  <si>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</si>
  <si>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</si>
  <si>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</si>
  <si>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</si>
  <si>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</si>
  <si>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</si>
  <si>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</si>
  <si>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</si>
  <si>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</si>
  <si>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</si>
  <si>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</si>
  <si>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</si>
  <si>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</si>
  <si>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</si>
  <si>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</si>
  <si>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</si>
  <si>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</si>
  <si>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</si>
  <si>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</si>
  <si>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</si>
  <si>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</si>
  <si>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</si>
  <si>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</si>
  <si>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</si>
  <si>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</si>
  <si>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</si>
  <si>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</si>
  <si>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</si>
  <si>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</si>
  <si>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</si>
  <si>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</si>
  <si>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</si>
  <si>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</si>
  <si>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</si>
  <si>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</si>
  <si>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</si>
  <si>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</si>
  <si>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</si>
  <si>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</si>
  <si>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</si>
  <si>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</si>
  <si>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</si>
  <si>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</si>
  <si>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</si>
  <si>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</si>
  <si>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</si>
  <si>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</si>
  <si>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</si>
  <si>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</si>
  <si>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</si>
  <si>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</si>
  <si>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</si>
  <si>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</si>
  <si>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</si>
  <si>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</si>
  <si>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</si>
  <si>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</si>
  <si>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</si>
  <si>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</si>
  <si>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</si>
  <si>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</si>
  <si>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</si>
  <si>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</si>
  <si>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</si>
  <si>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</si>
  <si>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</si>
  <si>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</si>
  <si>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</si>
  <si>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</si>
  <si>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</si>
  <si>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</si>
  <si>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</si>
  <si>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</si>
  <si>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</si>
  <si>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</si>
  <si>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</si>
  <si>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</si>
  <si>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</si>
  <si>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</si>
  <si>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</si>
  <si>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</si>
  <si>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</si>
  <si>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</si>
  <si>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</si>
  <si>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</si>
  <si>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</si>
  <si>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</si>
  <si>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</si>
  <si>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</si>
  <si>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</si>
  <si>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</si>
  <si>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</si>
  <si>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</si>
  <si>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</si>
  <si>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</si>
  <si>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</si>
  <si>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</si>
  <si>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</si>
  <si>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</si>
  <si>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</si>
  <si>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</si>
  <si>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</si>
  <si>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</si>
  <si>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</si>
  <si>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</si>
  <si>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</si>
  <si>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</si>
  <si>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</si>
  <si>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</si>
  <si>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</si>
  <si>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</si>
  <si>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</si>
  <si>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</si>
  <si>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</si>
  <si>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</si>
  <si>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</si>
  <si>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</si>
  <si>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</si>
  <si>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</si>
  <si>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</si>
  <si>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</si>
  <si>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</si>
  <si>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</si>
  <si>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</si>
  <si>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</si>
  <si>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</si>
  <si>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</si>
  <si>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</si>
  <si>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</si>
  <si>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</si>
  <si>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</si>
  <si>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</si>
  <si>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</si>
  <si>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</si>
  <si>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</si>
  <si>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</si>
  <si>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</si>
  <si>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</si>
  <si>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</si>
  <si>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</si>
  <si>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</si>
  <si>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</si>
  <si>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</si>
  <si>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</si>
  <si>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</si>
  <si>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</si>
  <si>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</si>
  <si>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</si>
  <si>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</si>
  <si>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</si>
  <si>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</si>
  <si>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</si>
  <si>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</si>
  <si>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</si>
  <si>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</si>
  <si>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</si>
  <si>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</si>
  <si>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</si>
  <si>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</si>
  <si>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</si>
  <si>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</si>
  <si>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</si>
  <si>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</si>
  <si>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</si>
  <si>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</si>
  <si>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</si>
  <si>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</si>
  <si>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</si>
  <si>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</si>
  <si>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</si>
  <si>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</si>
  <si>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</si>
  <si>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</si>
  <si>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</si>
  <si>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</si>
  <si>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</si>
  <si>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</si>
  <si>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</si>
  <si>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</si>
  <si>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</si>
  <si>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</si>
  <si>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</si>
  <si>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</si>
  <si>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</si>
  <si>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</si>
  <si>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</si>
  <si>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</si>
  <si>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</si>
  <si>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</si>
  <si>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</si>
  <si>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</si>
  <si>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</si>
  <si>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</si>
  <si>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</si>
  <si>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</si>
  <si>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</si>
  <si>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</si>
  <si>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</si>
  <si>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</si>
  <si>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</si>
  <si>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</si>
  <si>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</si>
  <si>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</si>
  <si>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</si>
  <si>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</si>
  <si>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</si>
  <si>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</si>
  <si>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</si>
  <si>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</si>
  <si>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</si>
  <si>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</si>
  <si>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</si>
  <si>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</si>
  <si>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</si>
  <si>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</si>
  <si>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</si>
  <si>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</si>
  <si>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</si>
  <si>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</si>
  <si>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</si>
  <si>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</si>
  <si>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</si>
  <si>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</si>
  <si>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</si>
  <si>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</si>
  <si>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</si>
  <si>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</si>
  <si>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</si>
  <si>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</si>
  <si>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</si>
  <si>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</si>
  <si>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</si>
  <si>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</si>
  <si>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</si>
  <si>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</si>
  <si>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</si>
  <si>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</si>
  <si>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</si>
  <si>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</si>
  <si>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</si>
  <si>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</si>
  <si>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</si>
  <si>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</si>
  <si>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</si>
  <si>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</si>
  <si>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</si>
  <si>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</si>
  <si>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</si>
  <si>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</si>
  <si>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</si>
  <si>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</si>
  <si>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</si>
  <si>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</si>
  <si>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</si>
  <si>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</si>
  <si>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</si>
  <si>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</si>
  <si>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</si>
  <si>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</si>
  <si>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</si>
  <si>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</si>
  <si>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</si>
  <si>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</si>
  <si>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</si>
  <si>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</si>
  <si>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</si>
  <si>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</si>
  <si>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</si>
  <si>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</si>
  <si>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</si>
  <si>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</si>
  <si>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</si>
  <si>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</si>
  <si>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</si>
  <si>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</si>
  <si>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</si>
  <si>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</si>
  <si>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</si>
  <si>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</si>
  <si>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</si>
  <si>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</si>
  <si>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</si>
  <si>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</si>
  <si>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</si>
  <si>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</si>
  <si>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</si>
  <si>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</si>
  <si>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</si>
  <si>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</si>
  <si>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</si>
  <si>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</si>
  <si>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</si>
  <si>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</si>
  <si>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</si>
  <si>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</si>
  <si>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</si>
  <si>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</si>
  <si>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</si>
  <si>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</si>
  <si>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</si>
  <si>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</si>
  <si>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</si>
  <si>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</si>
  <si>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</si>
  <si>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</si>
  <si>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</si>
  <si>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</si>
  <si>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</si>
  <si>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</si>
  <si>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</si>
  <si>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</si>
  <si>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</si>
  <si>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</si>
  <si>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</si>
  <si>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</si>
  <si>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</si>
  <si>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</si>
  <si>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</si>
  <si>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</si>
  <si>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</si>
  <si>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</si>
  <si>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</si>
  <si>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</si>
  <si>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</si>
  <si>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</si>
  <si>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</si>
  <si>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</si>
  <si>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</si>
  <si>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</si>
  <si>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</si>
  <si>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</si>
  <si>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</si>
  <si>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</si>
  <si>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</si>
  <si>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</si>
  <si>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</si>
  <si>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</si>
  <si>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</si>
  <si>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</si>
  <si>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</si>
  <si>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</si>
  <si>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</si>
  <si>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</si>
  <si>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</si>
  <si>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</si>
  <si>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</si>
  <si>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</si>
  <si>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</si>
  <si>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</si>
  <si>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</si>
  <si>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</si>
  <si>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</si>
  <si>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</si>
  <si>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</si>
  <si>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</si>
  <si>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</si>
  <si>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</si>
  <si>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</si>
  <si>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</si>
  <si>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</si>
  <si>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</si>
  <si>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</si>
  <si>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</si>
  <si>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</si>
  <si>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</si>
  <si>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</si>
  <si>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</si>
  <si>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</si>
  <si>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</si>
  <si>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</si>
  <si>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</si>
  <si>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</si>
  <si>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</si>
  <si>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</si>
  <si>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</si>
  <si>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</si>
  <si>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</si>
  <si>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</si>
  <si>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</si>
  <si>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</si>
  <si>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</si>
  <si>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</si>
  <si>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</si>
  <si>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</si>
  <si>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</si>
  <si>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</si>
  <si>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</si>
  <si>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</si>
  <si>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</si>
  <si>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</si>
  <si>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</si>
  <si>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</si>
  <si>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</si>
  <si>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</si>
  <si>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</si>
  <si>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</si>
  <si>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</si>
  <si>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</si>
  <si>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</si>
  <si>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</si>
  <si>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</si>
  <si>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</si>
  <si>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</si>
  <si>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</si>
  <si>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</si>
  <si>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</si>
  <si>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</si>
  <si>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</si>
  <si>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</si>
  <si>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</si>
  <si>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</si>
  <si>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</si>
  <si>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</si>
  <si>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</si>
  <si>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</si>
  <si>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</si>
  <si>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</si>
  <si>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</si>
  <si>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</si>
  <si>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</si>
  <si>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</si>
  <si>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</si>
  <si>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</si>
  <si>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</si>
  <si>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</si>
  <si>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</si>
  <si>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</si>
  <si>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</si>
  <si>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</si>
  <si>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</si>
  <si>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</si>
  <si>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</si>
  <si>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</si>
  <si>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</si>
  <si>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</si>
  <si>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</si>
  <si>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</si>
  <si>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</si>
  <si>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</si>
  <si>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</si>
  <si>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</si>
  <si>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</si>
  <si>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</si>
  <si>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</si>
  <si>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</si>
  <si>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</si>
  <si>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</si>
  <si>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</si>
  <si>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</si>
  <si>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</si>
  <si>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</si>
  <si>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</si>
  <si>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</si>
  <si>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</si>
  <si>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</si>
  <si>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</si>
  <si>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</si>
  <si>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</si>
  <si>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</si>
  <si>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</si>
  <si>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</si>
  <si>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</si>
  <si>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</si>
  <si>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</si>
  <si>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</si>
  <si>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</si>
  <si>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</si>
  <si>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</si>
  <si>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</si>
  <si>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</si>
  <si>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</si>
  <si>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</si>
  <si>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</si>
  <si>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</si>
  <si>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</si>
  <si>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</si>
  <si>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</si>
  <si>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</si>
  <si>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</si>
  <si>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</si>
  <si>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</si>
  <si>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</si>
  <si>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</si>
  <si>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</si>
  <si>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</si>
  <si>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</si>
  <si>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</si>
  <si>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</si>
  <si>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</si>
  <si>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</si>
  <si>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</si>
  <si>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</si>
  <si>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</si>
  <si>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</si>
  <si>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</si>
  <si>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</si>
  <si>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</si>
  <si>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</si>
  <si>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</si>
  <si>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</si>
  <si>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</si>
  <si>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</si>
  <si>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</si>
  <si>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</si>
  <si>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</si>
  <si>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</si>
  <si>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</si>
  <si>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</si>
  <si>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</si>
  <si>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</si>
  <si>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</si>
  <si>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</si>
  <si>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</si>
  <si>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</si>
  <si>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</si>
  <si>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</si>
  <si>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</si>
  <si>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</si>
  <si>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</si>
  <si>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</si>
  <si>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</si>
  <si>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</si>
  <si>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</si>
  <si>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</si>
  <si>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</si>
  <si>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</si>
  <si>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</si>
  <si>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</si>
  <si>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</si>
  <si>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</si>
  <si>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</si>
  <si>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</si>
  <si>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</si>
  <si>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</si>
  <si>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</si>
  <si>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</si>
  <si>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</si>
  <si>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</si>
  <si>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</si>
  <si>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</si>
  <si>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</si>
  <si>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</si>
  <si>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</si>
  <si>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</si>
  <si>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</si>
  <si>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</si>
  <si>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</si>
  <si>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</si>
  <si>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</si>
  <si>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</si>
  <si>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</si>
  <si>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</si>
  <si>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</si>
  <si>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</si>
  <si>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</si>
  <si>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</si>
  <si>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</si>
  <si>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</si>
  <si>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</si>
  <si>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</si>
  <si>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</si>
  <si>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</si>
  <si>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</si>
  <si>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</si>
  <si>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</si>
  <si>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</si>
  <si>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</si>
  <si>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</si>
  <si>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</si>
  <si>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</si>
  <si>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</si>
  <si>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</si>
  <si>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</si>
  <si>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</si>
  <si>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</si>
  <si>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</si>
  <si>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</si>
  <si>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</si>
  <si>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</si>
  <si>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</si>
  <si>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</si>
  <si>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</si>
  <si>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</si>
  <si>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</si>
  <si>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</si>
  <si>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</si>
  <si>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</si>
  <si>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</si>
  <si>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</si>
  <si>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</si>
  <si>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</si>
  <si>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</si>
  <si>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</si>
  <si>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</si>
  <si>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</si>
  <si>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</si>
  <si>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</si>
  <si>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</si>
  <si>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</si>
  <si>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</si>
  <si>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</si>
  <si>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</si>
  <si>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</si>
  <si>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</si>
  <si>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</si>
  <si>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</si>
  <si>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</si>
  <si>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</si>
  <si>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</si>
  <si>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</si>
  <si>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</si>
  <si>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</si>
  <si>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</si>
  <si>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</si>
  <si>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</si>
  <si>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</si>
  <si>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</si>
  <si>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</si>
  <si>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</si>
  <si>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</si>
  <si>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</si>
  <si>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</si>
  <si>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</si>
  <si>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</si>
  <si>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</si>
  <si>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</si>
  <si>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</si>
  <si>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</si>
  <si>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</si>
  <si>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</si>
  <si>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</si>
  <si>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</si>
  <si>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</si>
  <si>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</si>
  <si>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</si>
  <si>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</si>
  <si>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</si>
  <si>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</si>
  <si>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</si>
  <si>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</si>
  <si>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</si>
  <si>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</si>
  <si>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</si>
  <si>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</si>
  <si>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</si>
  <si>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</si>
  <si>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</si>
  <si>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</si>
  <si>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</si>
  <si>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</si>
  <si>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</si>
  <si>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</si>
  <si>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</si>
  <si>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</si>
  <si>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</si>
  <si>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</si>
  <si>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</si>
  <si>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</si>
  <si>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</si>
  <si>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</si>
  <si>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</si>
  <si>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</si>
  <si>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</si>
  <si>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</si>
  <si>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</si>
  <si>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</si>
  <si>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</si>
  <si>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</si>
  <si>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</si>
  <si>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</si>
  <si>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</si>
  <si>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</si>
  <si>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</si>
  <si>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</si>
  <si>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</si>
  <si>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</si>
  <si>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</si>
  <si>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</si>
  <si>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</si>
  <si>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</si>
  <si>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</si>
  <si>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</si>
  <si>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</si>
  <si>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</si>
  <si>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</si>
  <si>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</si>
  <si>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</si>
  <si>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</si>
  <si>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</si>
  <si>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</si>
  <si>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</si>
  <si>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</si>
  <si>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</si>
  <si>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</si>
  <si>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</si>
  <si>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</si>
  <si>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</si>
  <si>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</si>
  <si>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</si>
  <si>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</si>
  <si>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</si>
  <si>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</si>
  <si>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</si>
  <si>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</si>
  <si>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</si>
  <si>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</si>
  <si>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</si>
  <si>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</si>
  <si>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</si>
  <si>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</si>
  <si>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</si>
  <si>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</si>
  <si>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</si>
  <si>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</si>
  <si>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</si>
  <si>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</si>
  <si>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</si>
  <si>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</si>
  <si>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</si>
  <si>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</si>
  <si>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</si>
  <si>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</si>
  <si>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</si>
  <si>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</si>
  <si>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</si>
  <si>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</si>
  <si>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</si>
  <si>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</si>
  <si>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</si>
  <si>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</si>
  <si>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</si>
  <si>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</si>
  <si>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</si>
  <si>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</si>
  <si>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</si>
  <si>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</si>
  <si>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</si>
  <si>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</si>
  <si>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</si>
  <si>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</si>
  <si>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</si>
  <si>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</si>
  <si>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</si>
  <si>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</si>
  <si>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</si>
  <si>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</si>
  <si>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</si>
  <si>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</si>
  <si>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</si>
  <si>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</si>
  <si>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</si>
  <si>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</si>
  <si>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</si>
  <si>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</si>
  <si>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</si>
  <si>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</si>
  <si>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</si>
  <si>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</si>
  <si>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</si>
  <si>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</si>
  <si>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</si>
  <si>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</si>
  <si>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</si>
  <si>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</si>
  <si>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</si>
  <si>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</si>
  <si>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</si>
  <si>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</si>
  <si>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</si>
  <si>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</si>
  <si>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</si>
  <si>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</si>
  <si>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</si>
  <si>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</si>
  <si>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</si>
  <si>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</si>
  <si>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</si>
  <si>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</si>
  <si>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</si>
  <si>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</si>
  <si>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</si>
  <si>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</si>
  <si>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</si>
  <si>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</si>
  <si>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</si>
  <si>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</si>
  <si>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</si>
  <si>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</si>
  <si>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</si>
  <si>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</si>
  <si>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</si>
  <si>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</si>
  <si>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</si>
  <si>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</si>
  <si>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</si>
  <si>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</si>
  <si>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</si>
  <si>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</si>
  <si>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</si>
  <si>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</si>
  <si>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</si>
  <si>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</si>
  <si>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</si>
  <si>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</si>
  <si>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</si>
  <si>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</si>
  <si>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</si>
  <si>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</si>
  <si>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</si>
  <si>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</si>
  <si>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</si>
  <si>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</si>
  <si>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</si>
  <si>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</si>
  <si>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</si>
  <si>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</si>
  <si>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</si>
  <si>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</si>
  <si>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</si>
  <si>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</si>
  <si>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</si>
  <si>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</si>
  <si>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</si>
  <si>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</si>
  <si>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</si>
  <si>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</si>
  <si>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</si>
  <si>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</si>
  <si>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</si>
  <si>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</si>
  <si>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</si>
  <si>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</si>
  <si>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</si>
  <si>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</si>
  <si>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</si>
  <si>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</si>
  <si>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</si>
  <si>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</si>
  <si>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</si>
  <si>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</si>
  <si>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</si>
  <si>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</si>
  <si>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</si>
  <si>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</si>
  <si>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</si>
  <si>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</si>
  <si>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</si>
  <si>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</si>
  <si>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</si>
  <si>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</si>
  <si>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</si>
  <si>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</si>
  <si>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</si>
  <si>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</si>
  <si>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</si>
  <si>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</si>
  <si>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</si>
  <si>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</si>
  <si>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</si>
  <si>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</si>
  <si>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</si>
  <si>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</si>
  <si>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</si>
  <si>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</si>
  <si>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</si>
  <si>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</si>
  <si>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</si>
  <si>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</si>
  <si>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</si>
  <si>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</si>
  <si>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</si>
  <si>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</si>
  <si>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</si>
  <si>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</si>
  <si>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</si>
  <si>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</si>
  <si>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</si>
  <si>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</si>
  <si>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</si>
  <si>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</si>
  <si>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</si>
  <si>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</si>
  <si>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</si>
  <si>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</si>
  <si>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</si>
  <si>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</si>
  <si>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</si>
  <si>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</si>
  <si>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</si>
  <si>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</si>
  <si>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</si>
  <si>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</si>
  <si>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</si>
  <si>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</si>
  <si>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</si>
  <si>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</si>
  <si>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</si>
  <si>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</si>
  <si>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</si>
  <si>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</si>
  <si>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</si>
  <si>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</si>
  <si>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</si>
  <si>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</si>
  <si>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</si>
  <si>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</si>
  <si>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</si>
  <si>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</si>
  <si>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</si>
  <si>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</si>
  <si>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</si>
  <si>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</si>
  <si>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</si>
  <si>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</si>
  <si>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</si>
  <si>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</si>
  <si>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</si>
  <si>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</si>
  <si>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</si>
  <si>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</si>
  <si>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</si>
  <si>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</si>
  <si>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</si>
  <si>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</si>
  <si>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</si>
  <si>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</si>
  <si>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</si>
  <si>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</si>
  <si>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</si>
  <si>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</si>
  <si>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</si>
  <si>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</si>
  <si>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</si>
  <si>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</si>
  <si>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</si>
  <si>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</si>
  <si>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</si>
  <si>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</si>
  <si>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</si>
  <si>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</si>
  <si>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</si>
  <si>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</si>
  <si>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</si>
  <si>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</si>
  <si>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</si>
  <si>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</si>
  <si>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</si>
  <si>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</si>
  <si>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</si>
  <si>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</si>
  <si>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</si>
  <si>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</si>
  <si>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</si>
  <si>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</si>
  <si>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</si>
  <si>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</si>
  <si>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</si>
  <si>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</si>
  <si>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</si>
  <si>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</si>
  <si>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</si>
  <si>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</si>
  <si>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</si>
  <si>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</si>
  <si>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</si>
  <si>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</si>
  <si>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</si>
  <si>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</si>
  <si>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</si>
  <si>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</si>
  <si>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</si>
  <si>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</si>
  <si>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</si>
  <si>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</si>
  <si>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</si>
  <si>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</si>
  <si>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</si>
  <si>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</si>
  <si>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</si>
  <si>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</si>
  <si>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</si>
  <si>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</si>
  <si>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</si>
  <si>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</si>
  <si>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</si>
  <si>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</si>
  <si>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</si>
  <si>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</si>
  <si>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</si>
  <si>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</si>
  <si>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</si>
  <si>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</si>
  <si>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</si>
  <si>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</si>
  <si>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</si>
  <si>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</si>
  <si>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</si>
  <si>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</si>
  <si>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</si>
  <si>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</si>
  <si>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</si>
  <si>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</si>
  <si>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</si>
  <si>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</si>
  <si>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</si>
  <si>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</si>
  <si>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</si>
  <si>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</si>
  <si>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</si>
  <si>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</si>
  <si>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</si>
  <si>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</si>
  <si>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</si>
  <si>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</si>
  <si>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</si>
  <si>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</si>
  <si>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</si>
  <si>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</si>
  <si>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</si>
  <si>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</si>
  <si>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</si>
  <si>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</si>
  <si>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</si>
  <si>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</si>
  <si>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</si>
  <si>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</si>
  <si>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</si>
  <si>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</si>
  <si>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</si>
  <si>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</si>
  <si>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</si>
  <si>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</si>
  <si>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</si>
  <si>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</si>
  <si>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</si>
  <si>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</si>
  <si>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</si>
  <si>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</si>
  <si>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</si>
  <si>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</si>
  <si>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</si>
  <si>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</si>
  <si>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</si>
  <si>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</si>
  <si>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</si>
  <si>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</si>
  <si>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</si>
  <si>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</si>
  <si>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</si>
  <si>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</si>
  <si>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</si>
  <si>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</si>
  <si>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</si>
  <si>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</si>
  <si>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</si>
  <si>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</si>
  <si>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</si>
  <si>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</si>
  <si>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</si>
  <si>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</si>
  <si>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</si>
  <si>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</si>
  <si>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</si>
  <si>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</si>
  <si>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</si>
  <si>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</si>
  <si>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</si>
  <si>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</si>
  <si>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</si>
  <si>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</si>
  <si>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</si>
  <si>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</si>
  <si>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</si>
  <si>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</si>
  <si>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</si>
  <si>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</si>
  <si>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</si>
  <si>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</si>
  <si>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</si>
  <si>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</si>
  <si>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</si>
  <si>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</si>
  <si>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</si>
  <si>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</si>
  <si>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</si>
  <si>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</si>
  <si>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</si>
  <si>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</si>
  <si>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</si>
  <si>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</si>
  <si>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</si>
  <si>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</si>
  <si>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</si>
  <si>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</si>
  <si>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</si>
  <si>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</si>
  <si>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</si>
  <si>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</si>
  <si>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</si>
  <si>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</si>
  <si>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</si>
  <si>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</si>
  <si>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</si>
  <si>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</si>
  <si>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</si>
  <si>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</si>
  <si>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</si>
  <si>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</si>
  <si>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</si>
  <si>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</si>
  <si>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</si>
  <si>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</si>
  <si>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</si>
  <si>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</si>
  <si>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</si>
  <si>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</si>
  <si>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</si>
  <si>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</si>
  <si>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</si>
  <si>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</si>
  <si>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</si>
  <si>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</si>
  <si>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</si>
  <si>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</si>
  <si>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</si>
  <si>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</si>
  <si>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</si>
  <si>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</si>
  <si>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</si>
  <si>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</si>
  <si>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</si>
  <si>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</si>
  <si>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</si>
  <si>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</si>
  <si>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</si>
  <si>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</si>
  <si>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</si>
  <si>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</si>
  <si>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</si>
  <si>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</si>
  <si>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</si>
  <si>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</si>
  <si>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</si>
  <si>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</si>
  <si>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</si>
  <si>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</si>
  <si>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</si>
  <si>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</si>
  <si>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</si>
  <si>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</si>
  <si>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</si>
  <si>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</si>
  <si>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</si>
  <si>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</si>
  <si>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</si>
  <si>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</si>
  <si>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</si>
  <si>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</si>
  <si>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</si>
  <si>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</si>
  <si>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</si>
  <si>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</si>
  <si>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</si>
  <si>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</si>
  <si>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</si>
  <si>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</si>
  <si>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</si>
  <si>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</si>
  <si>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</si>
  <si>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</si>
  <si>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</si>
  <si>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</si>
  <si>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</si>
  <si>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</si>
  <si>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</si>
  <si>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</si>
  <si>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</si>
  <si>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</si>
  <si>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</si>
  <si>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</si>
  <si>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</si>
  <si>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</si>
  <si>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</si>
  <si>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</si>
  <si>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</si>
  <si>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</si>
  <si>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</si>
  <si>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</si>
  <si>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</si>
  <si>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</si>
  <si>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</si>
  <si>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</si>
  <si>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</si>
  <si>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</si>
  <si>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</si>
  <si>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</si>
  <si>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</si>
  <si>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</si>
  <si>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</si>
  <si>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</si>
  <si>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</si>
  <si>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</si>
  <si>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</si>
  <si>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</si>
  <si>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</si>
  <si>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</si>
  <si>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</si>
  <si>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</si>
  <si>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</si>
  <si>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</si>
  <si>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</si>
  <si>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</si>
  <si>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</si>
  <si>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</si>
  <si>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</si>
  <si>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</si>
  <si>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</si>
  <si>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</si>
  <si>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</si>
  <si>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</si>
  <si>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</si>
  <si>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</si>
  <si>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</si>
  <si>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</si>
  <si>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</si>
  <si>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</si>
  <si>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</si>
  <si>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</si>
  <si>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</si>
  <si>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</si>
  <si>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</si>
  <si>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</si>
  <si>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</si>
  <si>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</si>
  <si>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</si>
  <si>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</si>
  <si>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</si>
  <si>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</si>
  <si>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</si>
  <si>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</si>
  <si>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</si>
  <si>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</si>
  <si>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</si>
  <si>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</si>
  <si>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</si>
  <si>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</si>
  <si>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</si>
  <si>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</si>
  <si>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</si>
  <si>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</si>
  <si>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</si>
  <si>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</si>
  <si>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</si>
  <si>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</si>
  <si>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</si>
  <si>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</si>
  <si>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</si>
  <si>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</si>
  <si>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</si>
  <si>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</si>
  <si>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</si>
  <si>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</si>
  <si>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</si>
  <si>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</si>
  <si>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</si>
  <si>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</si>
  <si>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</si>
  <si>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</si>
  <si>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</si>
  <si>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</si>
  <si>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</si>
  <si>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</si>
  <si>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</si>
  <si>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</si>
  <si>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</si>
  <si>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</si>
  <si>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</si>
  <si>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</si>
  <si>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</si>
  <si>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</si>
  <si>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</si>
  <si>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</si>
  <si>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</si>
  <si>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</si>
  <si>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</si>
  <si>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</si>
  <si>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</si>
  <si>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</si>
  <si>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</si>
  <si>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</si>
  <si>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</si>
  <si>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</si>
  <si>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</si>
  <si>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</si>
  <si>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</si>
  <si>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</si>
  <si>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</si>
  <si>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</si>
  <si>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</si>
  <si>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</si>
  <si>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</si>
  <si>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</si>
  <si>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</si>
  <si>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</si>
  <si>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</si>
  <si>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</si>
  <si>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</si>
  <si>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</si>
  <si>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</si>
  <si>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</si>
  <si>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</si>
  <si>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</si>
  <si>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</si>
  <si>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</si>
  <si>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</si>
  <si>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</si>
  <si>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</si>
  <si>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</si>
  <si>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</si>
  <si>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</si>
  <si>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</si>
  <si>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</si>
  <si>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</si>
  <si>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</si>
  <si>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</si>
  <si>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</si>
  <si>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</si>
  <si>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</si>
  <si>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</si>
  <si>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</si>
  <si>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</si>
  <si>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</si>
  <si>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</si>
  <si>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</si>
  <si>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</si>
  <si>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</si>
  <si>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</si>
  <si>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</si>
  <si>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</si>
  <si>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</si>
  <si>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</si>
  <si>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</si>
  <si>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</si>
  <si>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</si>
  <si>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</si>
  <si>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</si>
  <si>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</si>
  <si>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</si>
  <si>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</si>
  <si>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</si>
  <si>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</si>
  <si>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</si>
  <si>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</si>
  <si>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</si>
  <si>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</si>
  <si>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</si>
  <si>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</si>
  <si>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</si>
  <si>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</si>
  <si>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</si>
  <si>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</si>
  <si>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</si>
  <si>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</si>
  <si>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</si>
  <si>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</si>
  <si>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</si>
  <si>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</si>
  <si>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</si>
  <si>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</si>
  <si>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</si>
  <si>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</si>
  <si>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</si>
  <si>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</si>
  <si>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</si>
  <si>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</si>
  <si>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</si>
  <si>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</si>
  <si>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</si>
  <si>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</si>
  <si>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</si>
  <si>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</si>
  <si>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</si>
  <si>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</si>
  <si>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</si>
  <si>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</si>
  <si>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</si>
  <si>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</si>
  <si>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</si>
  <si>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</si>
  <si>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</si>
  <si>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</si>
  <si>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</si>
  <si>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</si>
  <si>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</si>
  <si>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</si>
  <si>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</si>
  <si>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</si>
  <si>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</si>
  <si>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</si>
  <si>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</si>
  <si>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</si>
  <si>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</si>
  <si>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</si>
  <si>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</si>
  <si>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</si>
  <si>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</si>
  <si>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</si>
  <si>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</si>
  <si>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</si>
  <si>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</si>
  <si>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</si>
  <si>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</si>
  <si>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</si>
  <si>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</si>
  <si>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</si>
  <si>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</si>
  <si>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</si>
  <si>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</si>
  <si>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</si>
  <si>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</si>
  <si>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</si>
  <si>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</si>
  <si>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</si>
  <si>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</si>
  <si>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</si>
  <si>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</si>
  <si>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</si>
  <si>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</si>
  <si>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</si>
  <si>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</si>
  <si>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</si>
  <si>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</si>
  <si>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</si>
  <si>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</si>
  <si>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</si>
  <si>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</si>
  <si>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</si>
  <si>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</si>
  <si>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</si>
  <si>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</si>
  <si>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</si>
  <si>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</si>
  <si>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</si>
  <si>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</si>
  <si>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</si>
  <si>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</si>
  <si>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</si>
  <si>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</si>
  <si>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</si>
  <si>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</si>
  <si>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</si>
  <si>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</si>
  <si>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</si>
  <si>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</si>
  <si>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</si>
  <si>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</si>
  <si>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</si>
  <si>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</si>
  <si>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</si>
  <si>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</si>
  <si>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</si>
  <si>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</si>
  <si>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</si>
  <si>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</si>
  <si>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</si>
  <si>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</si>
  <si>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</si>
  <si>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</si>
  <si>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</si>
  <si>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</si>
  <si>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</si>
  <si>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</si>
  <si>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</si>
  <si>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</si>
  <si>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</si>
  <si>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</si>
  <si>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</si>
  <si>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</si>
  <si>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</si>
  <si>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</si>
  <si>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</si>
  <si>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</si>
  <si>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</si>
  <si>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</si>
  <si>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</si>
  <si>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</si>
  <si>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</si>
  <si>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</si>
  <si>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</si>
  <si>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</si>
  <si>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</si>
  <si>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</si>
  <si>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</si>
  <si>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</si>
  <si>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</si>
  <si>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</si>
  <si>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</si>
  <si>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</si>
  <si>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</si>
  <si>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</si>
  <si>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</si>
  <si>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</si>
  <si>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</si>
  <si>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</si>
  <si>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</si>
  <si>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</si>
  <si>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</si>
  <si>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</si>
  <si>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</si>
  <si>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</si>
  <si>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</si>
  <si>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</si>
  <si>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</si>
  <si>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</si>
  <si>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</si>
  <si>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</si>
  <si>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</si>
  <si>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</si>
  <si>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</si>
  <si>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</si>
  <si>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</si>
  <si>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</si>
  <si>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</si>
  <si>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</si>
  <si>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</si>
  <si>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</si>
  <si>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</si>
  <si>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</si>
  <si>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</si>
  <si>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</si>
  <si>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</si>
  <si>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</si>
  <si>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</si>
  <si>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</si>
  <si>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</si>
  <si>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</si>
  <si>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</si>
  <si>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</si>
  <si>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</si>
  <si>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</si>
  <si>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</si>
  <si>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</si>
  <si>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</si>
  <si>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</si>
  <si>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</si>
  <si>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</si>
  <si>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</si>
  <si>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</si>
  <si>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</si>
  <si>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</si>
  <si>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</si>
  <si>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</si>
  <si>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</si>
  <si>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</si>
  <si>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</si>
  <si>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</si>
  <si>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</si>
  <si>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</si>
  <si>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</si>
  <si>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</si>
  <si>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</si>
  <si>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</si>
  <si>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</si>
  <si>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</si>
  <si>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</si>
  <si>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</si>
  <si>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</si>
  <si>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</si>
  <si>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</si>
  <si>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</si>
  <si>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</si>
  <si>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</si>
  <si>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</si>
  <si>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</si>
  <si>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</si>
  <si>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</si>
  <si>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</si>
  <si>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</si>
  <si>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</si>
  <si>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</si>
  <si>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</si>
  <si>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</si>
  <si>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</si>
  <si>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</si>
  <si>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</si>
  <si>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</si>
  <si>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</si>
  <si>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</si>
  <si>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</si>
  <si>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</si>
  <si>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</si>
  <si>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</si>
  <si>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</si>
  <si>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</si>
  <si>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</si>
  <si>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</si>
  <si>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</si>
  <si>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</si>
  <si>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</si>
  <si>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</si>
  <si>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</si>
  <si>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</si>
  <si>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</si>
  <si>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</si>
  <si>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</si>
  <si>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</si>
  <si>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</si>
  <si>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</si>
  <si>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</si>
  <si>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</si>
  <si>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</si>
  <si>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</si>
  <si>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</si>
  <si>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</si>
  <si>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</si>
  <si>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</si>
  <si>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</si>
  <si>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</si>
  <si>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</si>
  <si>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</si>
  <si>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</si>
  <si>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</si>
  <si>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</si>
  <si>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</si>
  <si>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</si>
  <si>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</si>
  <si>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</si>
  <si>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</si>
  <si>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</si>
  <si>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</si>
  <si>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</si>
  <si>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</si>
  <si>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</si>
  <si>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</si>
  <si>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</si>
  <si>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</si>
  <si>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</si>
  <si>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</si>
  <si>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</si>
  <si>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</si>
  <si>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</si>
  <si>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</si>
  <si>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</si>
  <si>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</si>
  <si>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</si>
  <si>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</si>
  <si>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</si>
  <si>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</si>
  <si>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</si>
  <si>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</si>
  <si>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</si>
  <si>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</si>
  <si>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</si>
  <si>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</si>
  <si>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</si>
  <si>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</si>
  <si>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</si>
  <si>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</si>
  <si>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</si>
  <si>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</si>
  <si>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</si>
  <si>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</si>
  <si>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</si>
  <si>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</si>
  <si>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</si>
  <si>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</si>
  <si>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</si>
  <si>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</si>
  <si>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</si>
  <si>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</si>
  <si>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</si>
  <si>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</si>
  <si>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</si>
  <si>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</si>
  <si>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</si>
  <si>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</si>
  <si>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</si>
  <si>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</si>
  <si>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</si>
  <si>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</si>
  <si>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</si>
  <si>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</si>
  <si>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</si>
  <si>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</si>
  <si>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</si>
  <si>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</si>
  <si>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</si>
  <si>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</si>
  <si>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</si>
  <si>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</si>
  <si>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</si>
  <si>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</si>
  <si>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</si>
  <si>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</si>
  <si>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</si>
  <si>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</si>
  <si>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</si>
  <si>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</si>
  <si>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</si>
  <si>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</si>
  <si>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</si>
  <si>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</si>
  <si>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</si>
  <si>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</si>
  <si>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</si>
  <si>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</si>
  <si>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</si>
  <si>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</si>
  <si>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</si>
  <si>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</si>
  <si>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</si>
  <si>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</si>
  <si>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</si>
  <si>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</si>
  <si>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</si>
  <si>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</si>
  <si>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</si>
  <si>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</si>
  <si>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</si>
  <si>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</si>
  <si>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</si>
  <si>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</si>
  <si>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</si>
  <si>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</si>
  <si>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</si>
  <si>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</si>
  <si>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</si>
  <si>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</si>
  <si>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</si>
  <si>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</si>
  <si>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</si>
  <si>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</si>
  <si>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</si>
  <si>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</si>
  <si>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</si>
  <si>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</si>
  <si>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</si>
  <si>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</si>
  <si>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</si>
  <si>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</si>
  <si>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</si>
  <si>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</si>
  <si>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</si>
  <si>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</si>
  <si>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</si>
  <si>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</si>
  <si>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</si>
  <si>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</si>
  <si>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</si>
  <si>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</si>
  <si>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</si>
  <si>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</si>
  <si>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</si>
  <si>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</si>
  <si>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</si>
  <si>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</si>
  <si>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</si>
  <si>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</si>
  <si>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</si>
  <si>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</si>
  <si>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</si>
  <si>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</si>
  <si>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</si>
  <si>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</si>
  <si>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</si>
  <si>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</si>
  <si>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</si>
  <si>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</si>
  <si>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</si>
  <si>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</si>
  <si>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</si>
  <si>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</si>
  <si>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</si>
  <si>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</si>
  <si>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</si>
  <si>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</si>
  <si>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</si>
  <si>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</si>
  <si>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</si>
  <si>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</si>
  <si>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</si>
  <si>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</si>
  <si>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</si>
  <si>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</si>
  <si>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</si>
  <si>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</si>
  <si>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</si>
  <si>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</si>
  <si>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</si>
  <si>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</si>
  <si>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</si>
  <si>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</si>
  <si>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</si>
  <si>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</si>
  <si>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</si>
  <si>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</si>
  <si>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</si>
  <si>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</si>
  <si>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</si>
  <si>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</si>
  <si>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</si>
  <si>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</si>
  <si>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</si>
  <si>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</si>
  <si>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</si>
  <si>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</si>
  <si>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</si>
  <si>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</si>
  <si>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</si>
  <si>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</si>
  <si>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</si>
  <si>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</si>
  <si>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</si>
  <si>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</si>
  <si>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</si>
  <si>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</si>
  <si>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</si>
  <si>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</si>
  <si>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</si>
  <si>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</si>
  <si>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</si>
  <si>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</si>
  <si>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</si>
  <si>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</si>
  <si>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</si>
  <si>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</si>
  <si>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</si>
  <si>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</si>
  <si>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</si>
  <si>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</si>
  <si>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</si>
  <si>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</si>
  <si>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</si>
  <si>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</si>
  <si>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</si>
  <si>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</si>
  <si>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</si>
  <si>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</si>
  <si>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</si>
  <si>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</si>
  <si>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</si>
  <si>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</si>
  <si>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</si>
  <si>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</si>
  <si>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</si>
  <si>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</si>
  <si>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</si>
  <si>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</si>
  <si>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</si>
  <si>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</si>
  <si>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</si>
  <si>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</si>
  <si>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</si>
  <si>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</si>
  <si>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</si>
  <si>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</si>
  <si>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</si>
  <si>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</si>
  <si>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</si>
  <si>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</si>
  <si>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</si>
  <si>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</si>
  <si>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</si>
  <si>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</si>
  <si>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</si>
  <si>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</si>
  <si>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</si>
  <si>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</si>
  <si>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</si>
  <si>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</si>
  <si>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</si>
  <si>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</si>
  <si>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</si>
  <si>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</si>
  <si>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</si>
  <si>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</si>
  <si>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</si>
  <si>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</si>
  <si>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</si>
  <si>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</si>
  <si>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</si>
  <si>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</si>
  <si>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</si>
  <si>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</si>
  <si>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</si>
  <si>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</si>
  <si>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</si>
  <si>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</si>
  <si>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</si>
  <si>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</si>
  <si>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</si>
  <si>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</si>
  <si>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</si>
  <si>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</si>
  <si>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</si>
  <si>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</si>
  <si>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</si>
  <si>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</si>
  <si>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</si>
  <si>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</si>
  <si>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</si>
  <si>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</si>
  <si>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</si>
  <si>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</si>
  <si>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</si>
  <si>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</si>
  <si>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</si>
  <si>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</si>
  <si>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</si>
  <si>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</si>
  <si>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</si>
  <si>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</si>
  <si>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</si>
  <si>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</si>
  <si>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</si>
  <si>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</si>
  <si>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</si>
  <si>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</si>
  <si>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</si>
  <si>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</si>
  <si>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</si>
  <si>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</si>
  <si>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</si>
  <si>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</si>
  <si>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</si>
  <si>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</si>
  <si>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</si>
  <si>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</si>
  <si>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</si>
  <si>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</si>
  <si>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</si>
  <si>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</si>
  <si>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</si>
  <si>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</si>
  <si>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</si>
  <si>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</si>
  <si>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</si>
  <si>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</si>
  <si>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</si>
  <si>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</si>
  <si>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</si>
  <si>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</si>
  <si>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</si>
  <si>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</si>
  <si>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</si>
  <si>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</si>
  <si>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</si>
  <si>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</si>
  <si>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</si>
  <si>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</si>
  <si>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</si>
  <si>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</si>
  <si>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</si>
  <si>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</si>
  <si>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</si>
  <si>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</si>
  <si>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</si>
  <si>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</si>
  <si>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</si>
  <si>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</si>
  <si>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</si>
  <si>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</si>
  <si>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</si>
  <si>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</si>
  <si>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</si>
  <si>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</si>
  <si>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</si>
  <si>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</si>
  <si>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</si>
  <si>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</si>
  <si>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</si>
  <si>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</si>
  <si>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</si>
  <si>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</si>
  <si>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</si>
  <si>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</si>
  <si>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</si>
  <si>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</si>
  <si>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</si>
  <si>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</si>
  <si>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</si>
  <si>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</si>
  <si>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</si>
  <si>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</si>
  <si>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</si>
  <si>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</si>
  <si>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</si>
  <si>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</si>
  <si>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</si>
  <si>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</si>
  <si>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</si>
  <si>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</si>
  <si>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</si>
  <si>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</si>
  <si>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</si>
  <si>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</si>
  <si>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</si>
  <si>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</si>
  <si>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</si>
  <si>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</si>
  <si>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</si>
  <si>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</si>
  <si>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</si>
  <si>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</si>
  <si>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</si>
  <si>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</si>
  <si>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</si>
  <si>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</si>
  <si>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</si>
  <si>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</si>
  <si>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</si>
  <si>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</si>
  <si>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</si>
  <si>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</si>
  <si>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</si>
  <si>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</si>
  <si>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</si>
  <si>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</si>
  <si>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</si>
  <si>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</si>
  <si>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</si>
  <si>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</si>
  <si>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</si>
  <si>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</si>
  <si>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</si>
  <si>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</si>
  <si>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</si>
  <si>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</si>
  <si>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</si>
  <si>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</si>
  <si>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</si>
  <si>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</si>
  <si>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</si>
  <si>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</si>
  <si>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</si>
  <si>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</si>
  <si>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</si>
  <si>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</si>
  <si>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</si>
  <si>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</si>
  <si>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</si>
  <si>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</si>
  <si>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</si>
  <si>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</si>
  <si>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</si>
  <si>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</si>
  <si>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</si>
  <si>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</si>
  <si>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</si>
  <si>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</si>
  <si>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</si>
  <si>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</si>
  <si>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</si>
  <si>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</si>
  <si>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</si>
  <si>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</si>
  <si>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</si>
  <si>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</si>
  <si>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</si>
  <si>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</si>
  <si>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</si>
  <si>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</si>
  <si>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</si>
  <si>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</si>
  <si>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</si>
  <si>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</si>
  <si>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</si>
  <si>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</si>
  <si>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</si>
  <si>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</si>
  <si>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</si>
  <si>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</si>
  <si>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</si>
  <si>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</si>
  <si>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</si>
  <si>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</si>
  <si>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</si>
  <si>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</si>
  <si>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</si>
  <si>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</si>
  <si>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</si>
  <si>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</si>
  <si>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</si>
  <si>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</si>
  <si>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</si>
  <si>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</si>
  <si>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</si>
  <si>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</si>
  <si>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</si>
  <si>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</si>
  <si>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</si>
  <si>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</si>
  <si>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</si>
  <si>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</si>
  <si>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</si>
  <si>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</si>
  <si>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</si>
  <si>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</si>
  <si>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</si>
  <si>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</si>
  <si>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</si>
  <si>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</si>
  <si>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</si>
  <si>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</si>
  <si>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</si>
  <si>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</si>
  <si>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</si>
  <si>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</si>
  <si>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</si>
  <si>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</si>
  <si>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</si>
  <si>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</si>
  <si>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</si>
  <si>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</si>
  <si>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</si>
  <si>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</si>
  <si>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</si>
  <si>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</si>
  <si>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</si>
  <si>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</si>
  <si>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</si>
  <si>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</si>
  <si>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</si>
  <si>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</si>
  <si>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</si>
  <si>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</si>
  <si>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</si>
  <si>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</si>
  <si>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</si>
  <si>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</si>
  <si>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</si>
  <si>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</si>
  <si>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</si>
  <si>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</si>
  <si>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</si>
  <si>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</si>
  <si>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</si>
  <si>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</si>
  <si>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</si>
  <si>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</si>
  <si>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</si>
  <si>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</si>
  <si>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</si>
  <si>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</si>
  <si>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</si>
  <si>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</si>
  <si>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</si>
  <si>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</si>
  <si>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</si>
  <si>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</si>
  <si>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</si>
  <si>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</si>
  <si>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</si>
  <si>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</si>
  <si>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</si>
  <si>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</si>
  <si>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</si>
  <si>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</si>
  <si>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</si>
  <si>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</si>
  <si>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</si>
  <si>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</si>
  <si>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</si>
  <si>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</si>
  <si>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</si>
  <si>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</si>
  <si>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</si>
  <si>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</si>
  <si>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</si>
  <si>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</si>
  <si>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</si>
  <si>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</si>
  <si>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</si>
  <si>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</si>
  <si>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</si>
  <si>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</si>
  <si>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</si>
  <si>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</si>
  <si>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</si>
  <si>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</si>
  <si>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</si>
  <si>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</si>
  <si>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</si>
  <si>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</si>
  <si>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</si>
  <si>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</si>
  <si>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</si>
  <si>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</si>
  <si>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</si>
  <si>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</si>
  <si>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</si>
  <si>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</si>
  <si>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</si>
  <si>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</si>
  <si>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</si>
  <si>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</si>
  <si>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</si>
  <si>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</si>
  <si>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</si>
  <si>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</si>
  <si>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</si>
  <si>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</si>
  <si>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</si>
  <si>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</si>
  <si>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</si>
  <si>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</si>
  <si>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</si>
  <si>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</si>
  <si>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</si>
  <si>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</si>
  <si>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</si>
  <si>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</si>
  <si>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</si>
  <si>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</si>
  <si>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</si>
  <si>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</si>
  <si>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</si>
  <si>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</si>
  <si>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</si>
  <si>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</si>
  <si>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</si>
  <si>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</si>
  <si>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</si>
  <si>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</si>
  <si>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</si>
  <si>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</si>
  <si>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</si>
  <si>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</si>
  <si>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</si>
  <si>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</si>
  <si>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</si>
  <si>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</si>
  <si>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</si>
  <si>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</si>
  <si>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</si>
  <si>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</si>
  <si>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</si>
  <si>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</si>
  <si>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</si>
  <si>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</si>
  <si>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</si>
  <si>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</si>
  <si>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</si>
  <si>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</si>
  <si>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</si>
  <si>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</si>
  <si>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</si>
  <si>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</si>
  <si>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</si>
  <si>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</si>
  <si>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</si>
  <si>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</si>
  <si>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</si>
  <si>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</si>
  <si>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</si>
  <si>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</si>
  <si>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</si>
  <si>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</si>
  <si>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</si>
  <si>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</si>
  <si>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</si>
  <si>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</si>
  <si>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</si>
  <si>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</si>
  <si>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</si>
  <si>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</si>
  <si>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</si>
  <si>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</si>
  <si>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</si>
  <si>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</si>
  <si>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</si>
  <si>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</si>
  <si>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</si>
  <si>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</si>
  <si>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</si>
  <si>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</si>
  <si>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</si>
  <si>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</si>
  <si>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</si>
  <si>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</si>
  <si>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</si>
  <si>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</si>
  <si>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</si>
  <si>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</si>
  <si>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</si>
  <si>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</si>
  <si>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</si>
  <si>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</si>
  <si>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</si>
  <si>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</si>
  <si>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</si>
  <si>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</si>
  <si>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</si>
  <si>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</si>
  <si>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</si>
  <si>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</si>
  <si>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</si>
  <si>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</si>
  <si>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</si>
  <si>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</si>
  <si>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</si>
  <si>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</si>
  <si>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</si>
  <si>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</si>
  <si>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</si>
  <si>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</si>
  <si>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</si>
  <si>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</si>
  <si>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</si>
  <si>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</si>
  <si>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</si>
  <si>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</si>
  <si>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</si>
  <si>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</si>
  <si>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</si>
  <si>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</si>
  <si>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</si>
  <si>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</si>
  <si>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</si>
  <si>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</si>
  <si>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</si>
  <si>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</si>
  <si>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</si>
  <si>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</si>
  <si>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</si>
  <si>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</si>
  <si>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</si>
  <si>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</si>
  <si>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</si>
  <si>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</si>
  <si>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</si>
  <si>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</si>
  <si>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</si>
  <si>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</si>
  <si>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</si>
  <si>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</si>
  <si>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</si>
  <si>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</si>
  <si>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</si>
  <si>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</si>
  <si>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</si>
  <si>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</si>
  <si>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</si>
  <si>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</si>
  <si>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</si>
  <si>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</si>
  <si>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</si>
  <si>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</si>
  <si>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</si>
  <si>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</si>
  <si>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</si>
  <si>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</si>
  <si>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</si>
  <si>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</si>
  <si>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</si>
  <si>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</si>
  <si>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</si>
  <si>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</si>
  <si>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</si>
  <si>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</si>
  <si>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</si>
  <si>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</si>
  <si>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</si>
  <si>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</si>
  <si>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</si>
  <si>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</si>
  <si>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</si>
  <si>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</si>
  <si>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</si>
  <si>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</si>
  <si>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</si>
  <si>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</si>
  <si>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</si>
  <si>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</si>
  <si>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</si>
  <si>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</si>
  <si>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</si>
  <si>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</si>
  <si>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</si>
  <si>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</si>
  <si>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</si>
  <si>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</si>
  <si>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</si>
  <si>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</si>
  <si>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</si>
  <si>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</si>
  <si>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</si>
  <si>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</si>
  <si>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</si>
  <si>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</si>
  <si>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</si>
  <si>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</si>
  <si>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</si>
  <si>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</si>
  <si>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</si>
  <si>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</si>
  <si>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</si>
  <si>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</si>
  <si>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</si>
  <si>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</si>
  <si>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</si>
  <si>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</si>
  <si>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</si>
  <si>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</si>
  <si>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</si>
  <si>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</si>
  <si>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</si>
  <si>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</si>
  <si>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</si>
  <si>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</si>
  <si>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</si>
  <si>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</si>
  <si>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</si>
  <si>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</si>
  <si>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</si>
  <si>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</si>
  <si>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</si>
  <si>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</si>
  <si>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</si>
  <si>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</si>
  <si>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</si>
  <si>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</si>
  <si>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</si>
  <si>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</si>
  <si>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</si>
  <si>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</si>
  <si>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</si>
  <si>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</si>
  <si>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</si>
  <si>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</si>
  <si>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</si>
  <si>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</si>
  <si>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</si>
  <si>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</si>
  <si>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</si>
  <si>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</si>
  <si>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</si>
  <si>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</si>
  <si>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</si>
  <si>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</si>
  <si>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</si>
  <si>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</si>
  <si>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</si>
  <si>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</si>
  <si>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</si>
  <si>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</si>
  <si>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</si>
  <si>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</si>
  <si>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</si>
  <si>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</si>
  <si>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</si>
  <si>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</si>
  <si>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</si>
  <si>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</si>
  <si>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</si>
  <si>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</si>
  <si>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</si>
  <si>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</si>
  <si>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</si>
  <si>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</si>
  <si>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</si>
  <si>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</si>
  <si>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</si>
  <si>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</si>
  <si>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</si>
  <si>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</si>
  <si>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</si>
  <si>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</si>
  <si>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</si>
  <si>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</si>
  <si>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</si>
  <si>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</si>
  <si>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</si>
  <si>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</si>
  <si>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</si>
  <si>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</si>
  <si>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</si>
  <si>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</si>
  <si>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</si>
  <si>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</si>
  <si>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</si>
  <si>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</si>
  <si>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</si>
  <si>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</si>
  <si>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</si>
  <si>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</si>
  <si>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</si>
  <si>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</si>
  <si>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</si>
  <si>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</si>
  <si>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</si>
  <si>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</si>
  <si>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</si>
  <si>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</si>
  <si>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</si>
  <si>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</si>
  <si>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</si>
  <si>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</si>
  <si>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</si>
  <si>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</si>
  <si>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</si>
  <si>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</si>
  <si>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</si>
  <si>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</si>
  <si>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</si>
  <si>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</si>
  <si>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</si>
  <si>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</si>
  <si>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</si>
  <si>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</si>
  <si>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</si>
  <si>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</si>
  <si>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</si>
  <si>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</si>
  <si>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</si>
  <si>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</si>
  <si>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</si>
  <si>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</si>
  <si>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</si>
  <si>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</si>
  <si>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</si>
  <si>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</si>
  <si>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</si>
  <si>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</si>
  <si>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</si>
  <si>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</si>
  <si>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</si>
  <si>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</si>
  <si>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</si>
  <si>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</si>
  <si>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</si>
  <si>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</si>
  <si>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</si>
  <si>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</si>
  <si>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</si>
  <si>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</si>
  <si>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</si>
  <si>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</si>
  <si>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</si>
  <si>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</si>
  <si>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</si>
  <si>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</si>
  <si>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</si>
  <si>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</si>
  <si>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</si>
  <si>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</si>
  <si>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</si>
  <si>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</si>
  <si>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</si>
  <si>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</si>
  <si>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</si>
  <si>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</si>
  <si>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</si>
  <si>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</si>
  <si>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</si>
  <si>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</si>
  <si>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</si>
  <si>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</si>
  <si>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</si>
  <si>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</si>
  <si>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</si>
  <si>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</si>
  <si>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</si>
  <si>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</si>
  <si>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</si>
  <si>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</si>
  <si>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</si>
  <si>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</si>
  <si>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</si>
  <si>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</si>
  <si>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</si>
  <si>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</si>
  <si>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</si>
  <si>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</si>
  <si>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</si>
  <si>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</si>
  <si>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</si>
  <si>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</si>
  <si>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</si>
  <si>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</si>
  <si>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</si>
  <si>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</si>
  <si>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</si>
  <si>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</si>
  <si>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</si>
  <si>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</si>
  <si>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</si>
  <si>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</si>
  <si>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</si>
  <si>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</si>
  <si>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</si>
  <si>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</si>
  <si>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</si>
  <si>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</si>
  <si>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</si>
  <si>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</si>
  <si>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</si>
  <si>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</si>
  <si>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</si>
  <si>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</si>
  <si>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</si>
  <si>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</si>
  <si>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</si>
  <si>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</si>
  <si>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</si>
  <si>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</si>
  <si>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</si>
  <si>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</si>
  <si>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</si>
  <si>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</si>
  <si>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</si>
  <si>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</si>
  <si>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</si>
  <si>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</si>
  <si>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</si>
  <si>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</si>
  <si>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</si>
  <si>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</si>
  <si>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</si>
  <si>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</si>
  <si>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</si>
  <si>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</si>
  <si>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</si>
  <si>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</si>
  <si>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</si>
  <si>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</si>
  <si>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</si>
  <si>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</si>
  <si>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</si>
  <si>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</si>
  <si>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</si>
  <si>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</si>
  <si>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</si>
  <si>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</si>
  <si>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</si>
  <si>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</si>
  <si>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</si>
  <si>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</si>
  <si>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</si>
  <si>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</si>
  <si>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</si>
  <si>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</si>
  <si>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</si>
  <si>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</si>
  <si>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</si>
  <si>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</si>
  <si>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</si>
  <si>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</si>
  <si>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</si>
  <si>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</si>
  <si>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</si>
  <si>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</si>
  <si>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</si>
  <si>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</si>
  <si>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</si>
  <si>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</si>
  <si>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</si>
  <si>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</si>
  <si>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</si>
  <si>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</si>
  <si>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</si>
  <si>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</si>
  <si>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</si>
  <si>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</si>
  <si>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</si>
  <si>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</si>
  <si>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</si>
  <si>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</si>
  <si>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</si>
  <si>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</si>
  <si>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</si>
  <si>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</si>
  <si>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</si>
  <si>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</si>
  <si>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</si>
  <si>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</si>
  <si>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</si>
  <si>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</si>
  <si>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</si>
  <si>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</si>
  <si>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</si>
  <si>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</si>
  <si>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</si>
  <si>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</si>
  <si>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</si>
  <si>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</si>
  <si>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</si>
  <si>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</si>
  <si>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</si>
  <si>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</si>
  <si>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</si>
  <si>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</si>
  <si>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</si>
  <si>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</si>
  <si>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</si>
  <si>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</si>
  <si>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</si>
  <si>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</si>
  <si>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</si>
  <si>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</si>
  <si>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</si>
  <si>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</si>
  <si>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</si>
  <si>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</si>
  <si>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</si>
  <si>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</si>
  <si>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</si>
  <si>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</si>
  <si>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</si>
  <si>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</si>
  <si>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</si>
  <si>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</si>
  <si>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</si>
  <si>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</si>
  <si>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</si>
  <si>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</si>
  <si>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</si>
  <si>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</si>
  <si>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</si>
  <si>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</si>
  <si>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</si>
  <si>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</si>
  <si>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</si>
  <si>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</si>
  <si>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</si>
  <si>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</si>
  <si>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</si>
  <si>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</si>
  <si>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</si>
  <si>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</si>
  <si>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</si>
  <si>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</si>
  <si>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</si>
  <si>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</si>
  <si>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</si>
  <si>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</si>
  <si>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</si>
  <si>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</si>
  <si>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</si>
  <si>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</si>
  <si>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</si>
  <si>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</si>
  <si>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</si>
  <si>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</si>
  <si>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</si>
  <si>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</si>
  <si>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</si>
  <si>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</si>
  <si>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</si>
  <si>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</si>
  <si>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</si>
  <si>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</si>
  <si>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</si>
  <si>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</si>
  <si>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</si>
  <si>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</si>
  <si>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</si>
  <si>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</si>
  <si>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</si>
  <si>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</si>
  <si>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</si>
  <si>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</si>
  <si>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</si>
  <si>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</si>
  <si>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</si>
  <si>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</si>
  <si>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</si>
  <si>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</si>
  <si>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</si>
  <si>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</si>
  <si>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</si>
  <si>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</si>
  <si>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</si>
  <si>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</si>
  <si>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</si>
  <si>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</si>
  <si>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</si>
  <si>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</si>
  <si>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</si>
  <si>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</si>
  <si>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</si>
  <si>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</si>
  <si>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</si>
  <si>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</si>
  <si>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</si>
  <si>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</si>
  <si>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</si>
  <si>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</si>
  <si>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</si>
  <si>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</si>
  <si>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</si>
  <si>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</si>
  <si>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</si>
  <si>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</si>
  <si>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</si>
  <si>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</si>
  <si>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</si>
  <si>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</si>
  <si>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</si>
  <si>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</si>
  <si>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</si>
  <si>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</si>
  <si>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</si>
  <si>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</si>
  <si>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</si>
  <si>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</si>
  <si>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</si>
  <si>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</si>
  <si>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</si>
  <si>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</si>
  <si>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</si>
  <si>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</si>
  <si>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</si>
  <si>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</si>
  <si>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</si>
  <si>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</si>
  <si>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</si>
  <si>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</si>
  <si>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</si>
  <si>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</si>
  <si>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</si>
  <si>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</si>
  <si>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</si>
  <si>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</si>
  <si>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</si>
  <si>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</si>
  <si>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</si>
  <si>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</si>
  <si>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</si>
  <si>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</si>
  <si>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</si>
  <si>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</si>
  <si>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</si>
  <si>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</si>
  <si>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</si>
  <si>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</si>
  <si>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</si>
  <si>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</si>
  <si>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</si>
  <si>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</si>
  <si>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</si>
  <si>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</si>
  <si>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</si>
  <si>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</si>
  <si>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</si>
  <si>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</si>
  <si>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</si>
  <si>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</si>
  <si>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</si>
  <si>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</si>
  <si>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</si>
  <si>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</si>
  <si>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</si>
  <si>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</si>
  <si>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</si>
  <si>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</si>
  <si>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</si>
  <si>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</si>
  <si>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</si>
  <si>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</si>
  <si>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</si>
  <si>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</si>
  <si>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</si>
  <si>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</si>
  <si>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</si>
  <si>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</si>
  <si>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</si>
  <si>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</si>
  <si>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</si>
  <si>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</si>
  <si>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</si>
  <si>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</si>
  <si>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</si>
  <si>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</si>
  <si>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</si>
  <si>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</si>
  <si>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</si>
  <si>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</si>
  <si>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</si>
  <si>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</si>
  <si>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</si>
  <si>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</si>
  <si>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</si>
  <si>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</si>
  <si>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</si>
  <si>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</si>
  <si>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</si>
  <si>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</si>
  <si>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</si>
  <si>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</si>
  <si>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</si>
  <si>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</si>
  <si>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</si>
  <si>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</si>
  <si>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</si>
  <si>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</si>
  <si>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</si>
  <si>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</si>
  <si>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</si>
  <si>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</si>
  <si>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</si>
  <si>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</si>
  <si>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</si>
  <si>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</si>
  <si>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</si>
  <si>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</si>
  <si>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</si>
  <si>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</si>
  <si>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</si>
  <si>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</si>
  <si>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</si>
  <si>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</si>
  <si>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</si>
  <si>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</si>
  <si>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</si>
  <si>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</si>
  <si>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</si>
  <si>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</si>
  <si>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</si>
  <si>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</si>
  <si>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</si>
  <si>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</si>
  <si>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</si>
  <si>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</si>
  <si>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</si>
  <si>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</si>
  <si>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</si>
  <si>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</si>
  <si>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</si>
  <si>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</si>
  <si>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</si>
  <si>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</si>
  <si>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</si>
  <si>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</si>
  <si>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</si>
  <si>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</si>
  <si>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</si>
  <si>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</si>
  <si>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</si>
  <si>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</si>
  <si>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</si>
  <si>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</si>
  <si>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</si>
  <si>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</si>
  <si>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</si>
  <si>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</si>
  <si>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</si>
  <si>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</si>
  <si>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</si>
  <si>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</si>
  <si>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</si>
  <si>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</si>
  <si>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</si>
  <si>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</si>
  <si>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</si>
  <si>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</si>
  <si>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</si>
  <si>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</si>
  <si>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</si>
  <si>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</si>
  <si>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</si>
  <si>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</si>
  <si>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</si>
  <si>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</si>
  <si>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</si>
  <si>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</si>
  <si>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</si>
  <si>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</si>
  <si>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</si>
  <si>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</si>
  <si>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</si>
  <si>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</si>
  <si>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</si>
  <si>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</si>
  <si>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</si>
  <si>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</si>
  <si>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</si>
  <si>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</si>
  <si>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</si>
  <si>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</si>
  <si>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</si>
  <si>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</si>
  <si>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</si>
  <si>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</si>
  <si>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</si>
  <si>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</si>
  <si>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</si>
  <si>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</si>
  <si>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</si>
  <si>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</si>
  <si>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</si>
  <si>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</si>
  <si>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</si>
  <si>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</si>
  <si>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</si>
  <si>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</si>
  <si>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</si>
  <si>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</si>
  <si>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</si>
  <si>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</si>
  <si>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</si>
  <si>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</si>
  <si>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</si>
  <si>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</si>
  <si>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</si>
  <si>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</si>
  <si>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</si>
  <si>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</si>
  <si>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</si>
  <si>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</si>
  <si>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</si>
  <si>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</si>
  <si>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</si>
  <si>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</si>
  <si>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</si>
  <si>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</si>
  <si>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</si>
  <si>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</si>
  <si>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</si>
  <si>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</si>
  <si>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</si>
  <si>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</si>
  <si>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</si>
  <si>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</si>
  <si>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</si>
  <si>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</si>
  <si>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</si>
  <si>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</si>
  <si>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</si>
  <si>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</si>
  <si>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</si>
  <si>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</si>
  <si>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</si>
  <si>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</si>
  <si>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</si>
  <si>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</si>
  <si>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</si>
  <si>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</si>
  <si>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</si>
  <si>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</si>
  <si>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</si>
  <si>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</si>
  <si>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</si>
  <si>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</si>
  <si>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</si>
  <si>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</si>
  <si>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</si>
  <si>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</si>
  <si>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</si>
  <si>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</si>
  <si>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</si>
  <si>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</si>
  <si>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</si>
  <si>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</si>
  <si>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</si>
  <si>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</si>
  <si>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</si>
  <si>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</si>
  <si>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</si>
  <si>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</si>
  <si>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</si>
  <si>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</si>
  <si>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</si>
  <si>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</si>
  <si>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</si>
  <si>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</si>
  <si>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</si>
  <si>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</si>
  <si>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</si>
  <si>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</si>
  <si>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</si>
  <si>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</si>
  <si>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</si>
  <si>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</si>
  <si>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</si>
  <si>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</si>
  <si>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</si>
  <si>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</si>
  <si>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</si>
  <si>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</si>
  <si>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</si>
  <si>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</si>
  <si>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</si>
  <si>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</si>
  <si>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</si>
  <si>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</si>
  <si>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</si>
  <si>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</si>
  <si>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</si>
  <si>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</si>
  <si>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</si>
  <si>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</si>
  <si>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</si>
  <si>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</si>
  <si>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</si>
  <si>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</si>
  <si>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</si>
  <si>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</si>
  <si>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</si>
  <si>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</si>
  <si>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</si>
  <si>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</si>
  <si>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</si>
  <si>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</si>
  <si>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</si>
  <si>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</si>
  <si>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</si>
  <si>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</si>
  <si>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</si>
  <si>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</si>
  <si>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</si>
  <si>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</si>
  <si>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</si>
  <si>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</si>
  <si>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</si>
  <si>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</si>
  <si>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</si>
  <si>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</si>
  <si>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</si>
  <si>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</si>
  <si>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</si>
  <si>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</si>
  <si>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</si>
  <si>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</si>
  <si>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</si>
  <si>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</si>
  <si>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</si>
  <si>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</si>
  <si>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</si>
  <si>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</si>
  <si>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</si>
  <si>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</si>
  <si>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</si>
  <si>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</si>
  <si>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</si>
  <si>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</si>
  <si>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</si>
  <si>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</si>
  <si>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</si>
  <si>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</si>
  <si>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</si>
  <si>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</si>
  <si>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</si>
  <si>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</si>
  <si>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</si>
  <si>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</si>
  <si>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</si>
  <si>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</si>
  <si>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</si>
  <si>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</si>
  <si>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</si>
  <si>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</si>
  <si>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</si>
  <si>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</si>
  <si>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</si>
  <si>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</si>
  <si>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</si>
  <si>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</si>
  <si>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</si>
  <si>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</si>
  <si>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</si>
  <si>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</si>
  <si>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</si>
  <si>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</si>
  <si>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</si>
  <si>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</si>
  <si>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</si>
  <si>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</si>
  <si>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</si>
  <si>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</si>
  <si>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</si>
  <si>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</si>
  <si>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</si>
  <si>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</si>
  <si>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</si>
  <si>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</si>
  <si>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</si>
  <si>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</si>
  <si>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</si>
  <si>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</si>
  <si>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</si>
  <si>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</si>
  <si>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</si>
  <si>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</si>
  <si>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</si>
  <si>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</si>
  <si>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</si>
  <si>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</si>
  <si>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</si>
  <si>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</si>
  <si>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</si>
  <si>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</si>
  <si>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</si>
  <si>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</si>
  <si>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</si>
  <si>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</si>
  <si>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</si>
  <si>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</si>
  <si>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</si>
  <si>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</si>
  <si>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</si>
  <si>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</si>
  <si>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</si>
  <si>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</si>
  <si>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</si>
  <si>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</si>
  <si>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</si>
  <si>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</si>
  <si>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</si>
  <si>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</si>
  <si>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</si>
  <si>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</si>
  <si>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</si>
  <si>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</si>
  <si>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</si>
  <si>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</si>
  <si>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</si>
  <si>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</si>
  <si>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</si>
  <si>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</si>
  <si>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</si>
  <si>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</si>
  <si>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</si>
  <si>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</si>
  <si>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</si>
  <si>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</si>
  <si>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</si>
  <si>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</si>
  <si>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</si>
  <si>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</si>
  <si>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</si>
  <si>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</si>
  <si>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</si>
  <si>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</si>
  <si>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</si>
  <si>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</si>
  <si>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</si>
  <si>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</si>
  <si>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</si>
  <si>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</si>
  <si>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</si>
  <si>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</si>
  <si>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</si>
  <si>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</si>
  <si>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</si>
  <si>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</si>
  <si>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</si>
  <si>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</si>
  <si>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</si>
  <si>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</si>
  <si>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</si>
  <si>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</si>
  <si>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</si>
  <si>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</si>
  <si>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</si>
  <si>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</si>
  <si>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</si>
  <si>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</si>
  <si>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</si>
  <si>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</si>
  <si>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</si>
  <si>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</si>
  <si>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</si>
  <si>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</si>
  <si>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</si>
  <si>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</si>
  <si>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</si>
  <si>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</si>
  <si>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</si>
  <si>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</si>
  <si>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</si>
  <si>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</si>
  <si>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</si>
  <si>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</si>
  <si>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</si>
  <si>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</si>
  <si>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</si>
  <si>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</si>
  <si>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</si>
  <si>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</si>
  <si>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</si>
  <si>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</si>
  <si>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</si>
  <si>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</si>
  <si>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</si>
  <si>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</si>
  <si>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</si>
  <si>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</si>
  <si>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</si>
  <si>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</si>
  <si>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</si>
  <si>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</si>
  <si>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</si>
  <si>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</si>
  <si>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</si>
  <si>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</si>
  <si>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</si>
  <si>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</si>
  <si>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</si>
  <si>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</si>
  <si>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</si>
  <si>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</si>
  <si>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</si>
  <si>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</si>
  <si>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</si>
  <si>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</si>
  <si>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</si>
  <si>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</si>
  <si>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</si>
  <si>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</si>
  <si>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</si>
  <si>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</si>
  <si>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</si>
  <si>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</si>
  <si>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</si>
  <si>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</si>
  <si>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</si>
  <si>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</si>
  <si>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</si>
  <si>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</si>
  <si>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</si>
  <si>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</si>
  <si>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</si>
  <si>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</si>
  <si>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</si>
  <si>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</si>
  <si>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</si>
  <si>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</si>
  <si>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</si>
  <si>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</si>
  <si>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</si>
  <si>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</si>
  <si>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</si>
  <si>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</si>
  <si>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</si>
  <si>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</si>
  <si>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</si>
  <si>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</si>
  <si>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</si>
  <si>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</si>
  <si>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</si>
  <si>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</si>
  <si>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</si>
  <si>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</si>
  <si>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</si>
  <si>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</si>
  <si>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</si>
  <si>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</si>
  <si>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</si>
  <si>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</si>
  <si>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</si>
  <si>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</si>
  <si>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</si>
  <si>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</si>
  <si>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</si>
  <si>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</si>
  <si>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</si>
  <si>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</si>
  <si>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</si>
  <si>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</si>
  <si>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</si>
  <si>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</si>
  <si>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</si>
  <si>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</si>
  <si>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</si>
  <si>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</si>
  <si>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</si>
  <si>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</si>
  <si>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</si>
  <si>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</si>
  <si>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</si>
  <si>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</si>
  <si>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</si>
  <si>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</si>
  <si>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</si>
  <si>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</si>
  <si>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</si>
  <si>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</si>
  <si>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</si>
  <si>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</si>
  <si>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</si>
  <si>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</si>
  <si>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</si>
  <si>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</si>
  <si>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</si>
  <si>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</si>
  <si>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</si>
  <si>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</si>
  <si>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</si>
  <si>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</si>
  <si>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</si>
  <si>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</si>
  <si>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</si>
  <si>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</si>
  <si>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</si>
  <si>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</si>
  <si>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</si>
  <si>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</si>
  <si>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</si>
  <si>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</si>
  <si>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</si>
  <si>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</si>
  <si>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</si>
  <si>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</si>
  <si>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</si>
  <si>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</si>
  <si>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</si>
  <si>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</si>
  <si>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</si>
  <si>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</si>
  <si>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</si>
  <si>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</si>
  <si>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</si>
  <si>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</si>
  <si>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</si>
  <si>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</si>
  <si>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</si>
  <si>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</si>
  <si>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</si>
  <si>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</si>
  <si>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</si>
  <si>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</si>
  <si>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</si>
  <si>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</si>
  <si>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</si>
  <si>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</si>
  <si>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</si>
  <si>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</si>
  <si>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</si>
  <si>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</si>
  <si>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</si>
  <si>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</si>
  <si>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</si>
  <si>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</si>
  <si>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</si>
  <si>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</si>
  <si>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</si>
  <si>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</si>
  <si>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</si>
  <si>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</si>
  <si>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</si>
  <si>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</si>
  <si>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</si>
  <si>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</si>
  <si>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</si>
  <si>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</si>
  <si>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</si>
  <si>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</si>
  <si>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</si>
  <si>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</si>
  <si>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</si>
  <si>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</si>
  <si>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</si>
  <si>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</si>
  <si>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</si>
  <si>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</si>
  <si>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</si>
  <si>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</si>
  <si>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</si>
  <si>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</si>
  <si>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</si>
  <si>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</si>
  <si>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</si>
  <si>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</si>
  <si>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</si>
  <si>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</si>
  <si>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</si>
  <si>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</si>
  <si>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</si>
  <si>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</si>
  <si>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</si>
  <si>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</si>
  <si>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</si>
  <si>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</si>
  <si>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</si>
  <si>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</si>
  <si>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</si>
  <si>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</si>
  <si>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</si>
  <si>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</si>
  <si>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</si>
  <si>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</si>
  <si>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</si>
  <si>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</si>
  <si>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</si>
  <si>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</si>
  <si>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</si>
  <si>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</si>
  <si>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</si>
  <si>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</si>
  <si>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</si>
  <si>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</si>
  <si>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</si>
  <si>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</si>
  <si>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</si>
  <si>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</si>
  <si>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</si>
  <si>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</si>
  <si>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</si>
  <si>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</si>
  <si>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</si>
  <si>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</si>
  <si>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</si>
  <si>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</si>
  <si>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</si>
  <si>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</si>
  <si>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</si>
  <si>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</si>
  <si>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</si>
  <si>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</si>
  <si>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</si>
  <si>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</si>
  <si>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</si>
  <si>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</si>
  <si>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</si>
  <si>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</si>
  <si>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</si>
  <si>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</si>
  <si>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</si>
  <si>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</si>
  <si>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</si>
  <si>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</si>
  <si>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</si>
  <si>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</si>
  <si>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</si>
  <si>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</si>
  <si>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</si>
  <si>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</si>
  <si>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</si>
  <si>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</si>
  <si>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</si>
  <si>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</si>
  <si>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</si>
  <si>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</si>
  <si>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</si>
  <si>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</si>
  <si>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</si>
  <si>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</si>
  <si>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</si>
  <si>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</si>
  <si>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</si>
  <si>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</si>
  <si>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</si>
  <si>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</si>
  <si>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</si>
  <si>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</si>
  <si>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</si>
  <si>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</si>
  <si>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</si>
  <si>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</si>
  <si>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</si>
  <si>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</si>
  <si>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</si>
  <si>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</si>
  <si>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</si>
  <si>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</si>
  <si>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</si>
  <si>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</si>
  <si>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</si>
  <si>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</si>
  <si>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</si>
  <si>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</si>
  <si>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</si>
  <si>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</si>
  <si>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</si>
  <si>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</si>
  <si>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</si>
  <si>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</si>
  <si>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</si>
  <si>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</si>
  <si>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</si>
  <si>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</si>
  <si>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</si>
  <si>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</si>
  <si>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</si>
  <si>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</si>
  <si>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</si>
  <si>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</si>
  <si>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</si>
  <si>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</si>
  <si>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</si>
  <si>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</si>
  <si>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</si>
  <si>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</si>
  <si>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</si>
  <si>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</si>
  <si>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</si>
  <si>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</si>
  <si>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</si>
  <si>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</si>
  <si>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</si>
  <si>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</si>
  <si>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</si>
  <si>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</si>
  <si>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</si>
  <si>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</si>
  <si>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</si>
  <si>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</si>
  <si>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</si>
  <si>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</si>
  <si>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</si>
  <si>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</si>
  <si>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</si>
  <si>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</si>
  <si>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</si>
  <si>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</si>
  <si>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</si>
  <si>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</si>
  <si>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</si>
  <si>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</si>
  <si>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</si>
  <si>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</si>
  <si>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</si>
  <si>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</si>
  <si>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</si>
  <si>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</si>
  <si>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</si>
  <si>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</si>
  <si>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</si>
  <si>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</si>
  <si>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</si>
  <si>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</si>
  <si>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</si>
  <si>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</si>
  <si>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</si>
  <si>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</si>
  <si>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</si>
  <si>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</si>
  <si>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</si>
  <si>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</si>
  <si>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</si>
  <si>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</si>
  <si>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</si>
  <si>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</si>
  <si>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</si>
  <si>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</si>
  <si>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</si>
  <si>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</si>
  <si>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</si>
  <si>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</si>
  <si>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</si>
  <si>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</si>
  <si>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</si>
  <si>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</si>
  <si>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</si>
  <si>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</si>
  <si>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</si>
  <si>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</si>
  <si>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</si>
  <si>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</si>
  <si>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</si>
  <si>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</si>
  <si>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</si>
  <si>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</si>
  <si>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</si>
  <si>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</si>
  <si>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</si>
  <si>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</si>
  <si>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</si>
  <si>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</si>
  <si>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</si>
  <si>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</si>
  <si>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</si>
  <si>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</si>
  <si>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</si>
  <si>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</si>
  <si>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</si>
  <si>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</si>
  <si>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</si>
  <si>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</si>
  <si>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</si>
  <si>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</si>
  <si>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</si>
  <si>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</si>
  <si>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</si>
  <si>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</si>
  <si>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</si>
  <si>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</si>
  <si>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</si>
  <si>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</si>
  <si>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</si>
  <si>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</si>
  <si>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</si>
  <si>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</si>
  <si>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</si>
  <si>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</si>
  <si>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</si>
  <si>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</si>
  <si>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</si>
  <si>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</si>
  <si>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</si>
  <si>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</si>
  <si>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</si>
  <si>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</si>
  <si>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</si>
  <si>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</si>
  <si>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</si>
  <si>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</si>
  <si>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</si>
  <si>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</si>
  <si>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</si>
  <si>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</si>
  <si>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</si>
  <si>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</si>
  <si>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</si>
  <si>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</si>
  <si>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</si>
  <si>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</si>
  <si>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</si>
  <si>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</si>
  <si>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</si>
  <si>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</si>
  <si>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</si>
  <si>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</si>
  <si>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</si>
  <si>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</si>
  <si>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</si>
  <si>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</si>
  <si>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</si>
  <si>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</si>
  <si>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</si>
  <si>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</si>
  <si>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</si>
  <si>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</si>
  <si>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</si>
  <si>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</si>
  <si>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</si>
  <si>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</si>
  <si>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</si>
  <si>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</si>
  <si>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</si>
  <si>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</si>
  <si>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</si>
  <si>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</si>
  <si>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</si>
  <si>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</si>
  <si>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</si>
  <si>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</si>
  <si>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</si>
  <si>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</si>
  <si>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</si>
  <si>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</si>
  <si>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</si>
  <si>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</si>
  <si>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</si>
  <si>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</si>
  <si>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</si>
  <si>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</si>
  <si>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</si>
  <si>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</si>
  <si>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</si>
  <si>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</si>
  <si>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</si>
  <si>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</si>
  <si>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</si>
  <si>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</si>
  <si>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</si>
  <si>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</si>
  <si>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</si>
  <si>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</si>
  <si>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</si>
  <si>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</si>
  <si>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</si>
  <si>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</si>
  <si>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</si>
  <si>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</si>
  <si>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</si>
  <si>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</si>
  <si>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</si>
  <si>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</si>
  <si>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</si>
  <si>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</si>
  <si>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</si>
  <si>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</si>
  <si>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</si>
  <si>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</si>
  <si>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</si>
  <si>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</si>
  <si>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</si>
  <si>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</si>
  <si>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</si>
  <si>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</si>
  <si>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</si>
  <si>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</si>
  <si>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</si>
  <si>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</si>
  <si>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</si>
  <si>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</si>
  <si>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</si>
  <si>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</si>
  <si>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</si>
  <si>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</si>
  <si>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</si>
  <si>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</si>
  <si>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</si>
  <si>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</si>
  <si>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</si>
  <si>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</si>
  <si>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</si>
  <si>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</si>
  <si>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</si>
  <si>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</si>
  <si>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</si>
  <si>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</si>
  <si>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</si>
  <si>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</si>
  <si>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</si>
  <si>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</si>
  <si>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</si>
  <si>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</si>
  <si>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</si>
  <si>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</si>
  <si>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</si>
  <si>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</si>
  <si>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</si>
  <si>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</si>
  <si>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</si>
  <si>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</si>
  <si>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</si>
  <si>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</si>
  <si>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</si>
  <si>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</si>
  <si>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</si>
  <si>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</si>
  <si>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</si>
  <si>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</si>
  <si>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</si>
  <si>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</si>
  <si>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</si>
  <si>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</si>
  <si>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</si>
  <si>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</si>
  <si>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</si>
  <si>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</si>
  <si>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</si>
  <si>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</si>
  <si>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</si>
  <si>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</si>
  <si>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</si>
  <si>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</si>
  <si>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</si>
  <si>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</si>
  <si>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</si>
  <si>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</si>
  <si>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</si>
  <si>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</si>
  <si>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</si>
  <si>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</si>
  <si>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</si>
  <si>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</si>
  <si>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</si>
  <si>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</si>
  <si>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</si>
  <si>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</si>
  <si>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</si>
  <si>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</si>
  <si>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</si>
  <si>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</si>
  <si>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</si>
  <si>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</si>
  <si>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</si>
  <si>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</si>
  <si>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</si>
  <si>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</si>
  <si>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</si>
  <si>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</si>
  <si>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</si>
  <si>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</si>
  <si>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</si>
  <si>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</si>
  <si>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</si>
  <si>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</si>
  <si>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</si>
  <si>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</si>
  <si>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</si>
  <si>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</si>
  <si>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</si>
  <si>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</si>
  <si>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</si>
  <si>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</si>
  <si>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</si>
  <si>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</si>
  <si>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</si>
  <si>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</si>
  <si>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</si>
  <si>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</si>
  <si>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</si>
  <si>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</si>
  <si>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</si>
  <si>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</si>
  <si>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</si>
  <si>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</si>
  <si>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</si>
  <si>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</si>
  <si>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</si>
  <si>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</si>
  <si>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</si>
  <si>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</si>
  <si>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</si>
  <si>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</si>
  <si>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</si>
  <si>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</si>
  <si>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</si>
  <si>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</si>
  <si>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</si>
  <si>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</si>
  <si>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</si>
  <si>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</si>
  <si>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</si>
  <si>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</si>
  <si>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</si>
  <si>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</si>
  <si>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</si>
  <si>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</si>
  <si>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</si>
  <si>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</si>
  <si>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</si>
  <si>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</si>
  <si>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</si>
  <si>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</si>
  <si>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</si>
  <si>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</si>
  <si>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</si>
  <si>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</si>
  <si>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</si>
  <si>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</si>
  <si>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</si>
  <si>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</si>
  <si>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</si>
  <si>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</si>
  <si>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</si>
  <si>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</si>
  <si>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</si>
  <si>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</si>
  <si>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</si>
  <si>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</si>
  <si>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</si>
  <si>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</si>
  <si>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</si>
  <si>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</si>
  <si>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</si>
  <si>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</si>
  <si>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</si>
  <si>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</si>
  <si>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</si>
  <si>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</si>
  <si>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</si>
  <si>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</si>
  <si>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</si>
  <si>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</si>
  <si>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</si>
  <si>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</si>
  <si>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</si>
  <si>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</si>
  <si>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</si>
  <si>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</si>
  <si>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</si>
  <si>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</si>
  <si>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</si>
  <si>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</si>
  <si>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</si>
  <si>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</si>
  <si>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</si>
  <si>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</si>
  <si>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</si>
  <si>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</si>
  <si>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</si>
  <si>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</si>
  <si>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</si>
  <si>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</si>
  <si>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</si>
  <si>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</si>
  <si>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</si>
  <si>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</si>
  <si>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</si>
  <si>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</si>
  <si>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</si>
  <si>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</si>
  <si>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</si>
  <si>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</si>
  <si>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</si>
  <si>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</si>
  <si>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</si>
  <si>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</si>
  <si>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</si>
  <si>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</si>
  <si>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</si>
  <si>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</si>
  <si>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</si>
  <si>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</si>
  <si>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</si>
  <si>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</si>
  <si>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</si>
  <si>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</si>
  <si>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</si>
  <si>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</si>
  <si>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</si>
  <si>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</si>
  <si>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</si>
  <si>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</si>
  <si>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</si>
  <si>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</si>
  <si>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</si>
  <si>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</si>
  <si>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</si>
  <si>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</si>
  <si>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</si>
  <si>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</si>
  <si>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</si>
  <si>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</si>
  <si>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</si>
  <si>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</si>
  <si>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</si>
  <si>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</si>
  <si>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</si>
  <si>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</si>
  <si>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</si>
  <si>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</si>
  <si>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</si>
  <si>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</si>
  <si>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</si>
  <si>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</si>
  <si>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</si>
  <si>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</si>
  <si>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</si>
  <si>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</si>
  <si>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</si>
  <si>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</si>
  <si>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</si>
  <si>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</si>
  <si>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</si>
  <si>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</si>
  <si>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</si>
  <si>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</si>
  <si>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</si>
  <si>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</si>
  <si>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</si>
  <si>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</si>
  <si>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</si>
  <si>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</si>
  <si>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</si>
  <si>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</si>
  <si>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</si>
  <si>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</si>
  <si>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</si>
  <si>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</si>
  <si>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</si>
  <si>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</si>
  <si>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</si>
  <si>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</si>
  <si>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</si>
  <si>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</si>
  <si>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</si>
  <si>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</si>
  <si>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</si>
  <si>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</si>
  <si>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</si>
  <si>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</si>
  <si>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</si>
  <si>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</si>
  <si>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</si>
  <si>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</si>
  <si>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</si>
  <si>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</si>
  <si>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</si>
  <si>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</si>
  <si>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</si>
  <si>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</si>
  <si>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</si>
  <si>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</si>
  <si>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</si>
  <si>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</si>
  <si>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</si>
  <si>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</si>
  <si>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</si>
  <si>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</si>
  <si>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</si>
  <si>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</si>
  <si>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</si>
  <si>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</si>
  <si>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</si>
  <si>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</si>
  <si>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</si>
  <si>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</si>
  <si>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</si>
  <si>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</si>
  <si>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</si>
  <si>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</si>
  <si>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</si>
  <si>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</si>
  <si>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</si>
  <si>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</si>
  <si>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</si>
  <si>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</si>
  <si>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</si>
  <si>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</si>
  <si>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</si>
  <si>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</si>
  <si>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</si>
  <si>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</si>
  <si>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</si>
  <si>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</si>
  <si>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</si>
  <si>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</si>
  <si>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</si>
  <si>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</si>
  <si>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</si>
  <si>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</si>
  <si>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</si>
  <si>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</si>
  <si>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</si>
  <si>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</si>
  <si>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</si>
  <si>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</si>
  <si>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</si>
  <si>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</si>
  <si>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</si>
  <si>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</si>
  <si>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</si>
  <si>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</si>
  <si>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</si>
  <si>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</si>
  <si>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</si>
  <si>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</si>
  <si>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</si>
  <si>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</si>
  <si>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</si>
  <si>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</si>
  <si>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</si>
  <si>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</si>
  <si>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</si>
  <si>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</si>
  <si>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</si>
  <si>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</si>
  <si>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</si>
  <si>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</si>
  <si>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</si>
  <si>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</si>
  <si>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</si>
  <si>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</si>
  <si>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</si>
  <si>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</si>
  <si>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</si>
  <si>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</si>
  <si>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</si>
  <si>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</si>
  <si>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</si>
  <si>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</si>
  <si>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</si>
  <si>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</si>
  <si>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</si>
  <si>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</si>
  <si>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</si>
  <si>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</si>
  <si>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</si>
  <si>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</si>
  <si>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</si>
  <si>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</si>
  <si>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</si>
  <si>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</si>
  <si>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</si>
  <si>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</si>
  <si>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</si>
  <si>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</si>
  <si>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</si>
  <si>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</si>
  <si>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</si>
  <si>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</si>
  <si>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</si>
  <si>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</si>
  <si>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</si>
  <si>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</si>
  <si>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</si>
  <si>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</si>
  <si>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</si>
  <si>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</si>
  <si>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</si>
  <si>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</si>
  <si>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</si>
  <si>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</si>
  <si>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</si>
  <si>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</si>
  <si>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</si>
  <si>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</si>
  <si>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</si>
  <si>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</si>
  <si>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</si>
  <si>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</si>
  <si>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</si>
  <si>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</si>
  <si>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</si>
  <si>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</si>
  <si>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</si>
  <si>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</si>
  <si>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</si>
  <si>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</si>
  <si>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</si>
  <si>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</si>
  <si>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</si>
  <si>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</si>
  <si>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</si>
  <si>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</si>
  <si>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</si>
  <si>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</si>
  <si>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</si>
  <si>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</si>
  <si>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</si>
  <si>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</si>
  <si>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</si>
  <si>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</si>
  <si>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</si>
  <si>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</si>
  <si>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</si>
  <si>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</si>
  <si>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</si>
  <si>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</si>
  <si>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</si>
  <si>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</si>
  <si>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</si>
  <si>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</si>
  <si>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</si>
  <si>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</si>
  <si>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</si>
  <si>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</si>
  <si>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</si>
  <si>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</si>
  <si>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</si>
  <si>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</si>
  <si>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</si>
  <si>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</si>
  <si>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</si>
  <si>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</si>
  <si>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</si>
  <si>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</si>
  <si>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</si>
  <si>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</si>
  <si>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</si>
  <si>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</si>
  <si>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</si>
  <si>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</si>
  <si>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</si>
  <si>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</si>
  <si>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</si>
  <si>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</si>
  <si>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</si>
  <si>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</si>
  <si>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</si>
  <si>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</si>
  <si>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</si>
  <si>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</si>
  <si>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</si>
  <si>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</si>
  <si>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</si>
  <si>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</si>
  <si>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</si>
  <si>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</si>
  <si>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</si>
  <si>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</si>
  <si>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</si>
  <si>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</si>
  <si>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</si>
  <si>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</si>
  <si>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</si>
  <si>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</si>
  <si>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</si>
  <si>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</si>
  <si>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</si>
  <si>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</si>
  <si>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</si>
  <si>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</si>
  <si>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</si>
  <si>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</si>
  <si>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</si>
  <si>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</si>
  <si>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</si>
  <si>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</si>
  <si>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</si>
  <si>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</si>
  <si>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</si>
  <si>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</si>
  <si>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</si>
  <si>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</si>
  <si>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</si>
  <si>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</si>
  <si>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</si>
  <si>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</si>
  <si>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</si>
  <si>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</si>
  <si>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</si>
  <si>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</si>
  <si>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</si>
  <si>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</si>
  <si>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</si>
  <si>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</si>
  <si>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</si>
  <si>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</si>
  <si>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</si>
  <si>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</si>
  <si>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</si>
  <si>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</si>
  <si>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</si>
  <si>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</si>
  <si>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</si>
  <si>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</si>
  <si>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</si>
  <si>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</si>
  <si>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</si>
  <si>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</si>
  <si>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</si>
  <si>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</si>
  <si>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</si>
  <si>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</si>
  <si>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</si>
  <si>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</si>
  <si>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</si>
  <si>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</si>
  <si>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</si>
  <si>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</si>
  <si>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</si>
  <si>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</si>
  <si>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</si>
  <si>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</si>
  <si>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</si>
  <si>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</si>
  <si>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</si>
  <si>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</si>
  <si>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</si>
  <si>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</si>
  <si>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</si>
  <si>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</si>
  <si>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</si>
  <si>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</si>
  <si>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</si>
  <si>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</si>
  <si>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</si>
  <si>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</si>
  <si>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</si>
  <si>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</si>
  <si>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</si>
  <si>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</si>
  <si>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</si>
  <si>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</si>
  <si>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</si>
  <si>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</si>
  <si>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</si>
  <si>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</si>
  <si>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</si>
  <si>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</si>
  <si>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</si>
  <si>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</si>
  <si>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</si>
  <si>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</si>
  <si>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</si>
  <si>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</si>
  <si>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</si>
  <si>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</si>
  <si>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</si>
  <si>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</si>
  <si>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</si>
  <si>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</si>
  <si>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</si>
  <si>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</si>
  <si>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</si>
  <si>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</si>
  <si>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</si>
  <si>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</si>
  <si>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</si>
  <si>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</si>
  <si>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</si>
  <si>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</si>
  <si>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</si>
  <si>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</si>
  <si>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</si>
  <si>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</si>
  <si>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</si>
  <si>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</si>
  <si>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</si>
  <si>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</si>
  <si>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</si>
  <si>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</si>
  <si>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</si>
  <si>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</si>
  <si>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</si>
  <si>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</si>
  <si>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</si>
  <si>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</si>
  <si>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</si>
  <si>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</si>
  <si>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</si>
  <si>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</si>
  <si>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</si>
  <si>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</si>
  <si>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</si>
  <si>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</si>
  <si>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</si>
  <si>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</si>
  <si>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</si>
  <si>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</si>
  <si>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</si>
  <si>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</si>
  <si>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</si>
  <si>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</si>
  <si>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</si>
  <si>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</si>
  <si>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</si>
  <si>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</si>
  <si>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</si>
  <si>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</si>
  <si>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</si>
  <si>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</si>
  <si>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</si>
  <si>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</si>
  <si>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</si>
  <si>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</si>
  <si>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</si>
  <si>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</si>
  <si>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</si>
  <si>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</si>
  <si>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</si>
  <si>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</si>
  <si>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</si>
  <si>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</si>
  <si>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</si>
  <si>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</si>
  <si>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</si>
  <si>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</si>
  <si>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</si>
  <si>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</si>
  <si>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</si>
  <si>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</si>
  <si>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</si>
  <si>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</si>
  <si>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</si>
  <si>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</si>
  <si>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</si>
  <si>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</si>
  <si>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</si>
  <si>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</si>
  <si>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</si>
  <si>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</si>
  <si>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</si>
  <si>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</si>
  <si>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</si>
  <si>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</si>
  <si>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</si>
  <si>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</si>
  <si>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</si>
  <si>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</si>
  <si>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</si>
  <si>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</si>
  <si>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</si>
  <si>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</si>
  <si>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</si>
  <si>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</si>
  <si>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</si>
  <si>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</si>
  <si>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</si>
  <si>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</si>
  <si>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</si>
  <si>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</si>
  <si>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</si>
  <si>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</si>
  <si>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</si>
  <si>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</si>
  <si>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</si>
  <si>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</si>
  <si>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</si>
  <si>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</si>
  <si>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</si>
  <si>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</si>
  <si>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</si>
  <si>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</si>
  <si>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</si>
  <si>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</si>
  <si>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</si>
  <si>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</si>
  <si>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</si>
  <si>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</si>
  <si>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</si>
  <si>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</si>
  <si>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</si>
  <si>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</si>
  <si>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</si>
  <si>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</si>
  <si>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</si>
  <si>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</si>
  <si>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</si>
  <si>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</si>
  <si>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</si>
  <si>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</si>
  <si>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</si>
  <si>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</si>
  <si>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</si>
  <si>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</si>
  <si>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</si>
  <si>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</si>
  <si>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</si>
  <si>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</si>
  <si>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</si>
  <si>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</si>
  <si>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</si>
  <si>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</si>
  <si>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</si>
  <si>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</si>
  <si>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</si>
  <si>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</si>
  <si>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</si>
  <si>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</si>
  <si>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</si>
  <si>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</si>
  <si>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</si>
  <si>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</si>
  <si>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</si>
  <si>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</si>
  <si>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</si>
  <si>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</si>
  <si>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</si>
  <si>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</si>
  <si>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</si>
  <si>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</si>
  <si>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</si>
  <si>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</si>
  <si>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</si>
  <si>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</si>
  <si>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</si>
  <si>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</si>
  <si>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</si>
  <si>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</si>
  <si>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</si>
  <si>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</si>
  <si>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</si>
  <si>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</si>
  <si>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</si>
  <si>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</si>
  <si>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</si>
  <si>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</si>
  <si>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</si>
  <si>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</si>
  <si>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</si>
  <si>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</si>
  <si>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</si>
  <si>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</si>
  <si>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</si>
  <si>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</si>
  <si>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</si>
  <si>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</si>
  <si>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</si>
  <si>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</si>
  <si>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</si>
  <si>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</si>
  <si>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</si>
  <si>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</si>
  <si>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</si>
  <si>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</si>
  <si>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</si>
  <si>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</si>
  <si>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</si>
  <si>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</si>
  <si>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</si>
  <si>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</si>
  <si>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</si>
  <si>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</si>
  <si>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</si>
  <si>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</si>
  <si>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</si>
  <si>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</si>
  <si>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</si>
  <si>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</si>
  <si>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</si>
  <si>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</si>
  <si>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</si>
  <si>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</si>
  <si>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</si>
  <si>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</si>
  <si>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</si>
  <si>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</si>
  <si>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</si>
  <si>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</si>
  <si>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</si>
  <si>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</si>
  <si>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</si>
  <si>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</si>
  <si>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</si>
  <si>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</si>
  <si>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</si>
  <si>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</si>
  <si>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</si>
  <si>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</si>
  <si>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</si>
  <si>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</si>
  <si>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</si>
  <si>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</si>
  <si>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</si>
  <si>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</si>
  <si>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</si>
  <si>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</si>
  <si>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</si>
  <si>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</si>
  <si>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</si>
  <si>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</si>
  <si>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</si>
  <si>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</si>
  <si>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</si>
  <si>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</si>
  <si>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</si>
  <si>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</si>
  <si>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</si>
  <si>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</si>
  <si>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</si>
  <si>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</si>
  <si>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</si>
  <si>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</si>
  <si>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</si>
  <si>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</si>
  <si>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</si>
  <si>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</si>
  <si>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</si>
  <si>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</si>
  <si>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</si>
  <si>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</si>
  <si>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</si>
  <si>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</si>
  <si>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</si>
  <si>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</si>
  <si>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</si>
  <si>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</si>
  <si>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</si>
  <si>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</si>
  <si>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</si>
  <si>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</si>
  <si>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</si>
  <si>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</si>
  <si>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</si>
  <si>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</si>
  <si>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</si>
  <si>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</si>
  <si>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</si>
  <si>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</si>
  <si>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</si>
  <si>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</si>
  <si>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</si>
  <si>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</si>
  <si>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</si>
  <si>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</si>
  <si>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</si>
  <si>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</si>
  <si>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</si>
  <si>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</si>
  <si>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</si>
  <si>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</si>
  <si>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</si>
  <si>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</si>
  <si>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</si>
  <si>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</si>
  <si>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</si>
  <si>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</si>
  <si>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</si>
  <si>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</si>
  <si>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</si>
  <si>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</si>
  <si>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</si>
  <si>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</si>
  <si>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</si>
  <si>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</si>
  <si>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</si>
  <si>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</si>
  <si>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</si>
  <si>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</si>
  <si>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</si>
  <si>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</si>
  <si>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</si>
  <si>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</si>
  <si>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</si>
  <si>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</si>
  <si>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</si>
  <si>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</si>
  <si>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</si>
  <si>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</si>
  <si>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</si>
  <si>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</si>
  <si>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</si>
  <si>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</si>
  <si>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</si>
  <si>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</si>
  <si>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</si>
  <si>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</si>
  <si>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</si>
  <si>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</si>
  <si>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</si>
  <si>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</si>
  <si>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</si>
  <si>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</si>
  <si>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</si>
  <si>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</si>
  <si>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</si>
  <si>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</si>
  <si>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</si>
  <si>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</si>
  <si>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</si>
  <si>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</si>
  <si>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</si>
  <si>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</si>
  <si>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</si>
  <si>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</si>
  <si>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</si>
  <si>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</si>
  <si>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</si>
  <si>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</si>
  <si>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</si>
  <si>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</si>
  <si>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</si>
  <si>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</si>
  <si>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</si>
  <si>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</si>
  <si>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</si>
  <si>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</si>
  <si>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</si>
  <si>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</si>
  <si>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</si>
  <si>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</si>
  <si>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</si>
  <si>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</si>
  <si>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</si>
  <si>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</si>
  <si>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</si>
  <si>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</si>
  <si>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</si>
  <si>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</si>
  <si>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</si>
  <si>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</si>
  <si>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</si>
  <si>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</si>
  <si>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</si>
  <si>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</si>
  <si>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</si>
  <si>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</si>
  <si>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</si>
  <si>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</si>
  <si>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</si>
  <si>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</si>
  <si>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</si>
  <si>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</si>
  <si>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</si>
  <si>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</si>
  <si>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</si>
  <si>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</si>
  <si>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</si>
  <si>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</si>
  <si>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</si>
  <si>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</si>
  <si>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</si>
  <si>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</si>
  <si>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</si>
  <si>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</si>
  <si>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</si>
  <si>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</si>
  <si>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</si>
  <si>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</si>
  <si>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</si>
  <si>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</si>
  <si>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</si>
  <si>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</si>
  <si>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</si>
  <si>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</si>
  <si>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</si>
  <si>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</si>
  <si>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</si>
  <si>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</si>
  <si>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</si>
  <si>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</si>
  <si>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</si>
  <si>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</si>
  <si>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</si>
  <si>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</si>
  <si>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</si>
  <si>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</si>
  <si>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</si>
  <si>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</si>
  <si>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</si>
  <si>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</si>
  <si>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</si>
  <si>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</si>
  <si>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</si>
  <si>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</si>
  <si>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</si>
  <si>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</si>
  <si>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</si>
  <si>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</si>
  <si>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</si>
  <si>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</si>
  <si>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</si>
  <si>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</si>
  <si>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</si>
  <si>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</si>
  <si>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</si>
  <si>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</si>
  <si>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</si>
  <si>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</si>
  <si>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</si>
  <si>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</si>
  <si>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</si>
  <si>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</si>
  <si>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</si>
  <si>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</si>
  <si>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</si>
  <si>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</si>
  <si>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</si>
  <si>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</si>
  <si>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</si>
  <si>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</si>
  <si>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</si>
  <si>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</si>
  <si>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</si>
  <si>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</si>
  <si>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</si>
  <si>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</si>
  <si>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</si>
  <si>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</si>
  <si>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</si>
  <si>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</si>
  <si>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</si>
  <si>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</si>
  <si>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</si>
  <si>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</si>
  <si>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</si>
  <si>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</si>
  <si>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</si>
  <si>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</si>
  <si>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</si>
  <si>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</si>
  <si>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</si>
  <si>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</si>
  <si>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</si>
  <si>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</si>
  <si>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</si>
  <si>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</si>
  <si>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</si>
  <si>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</si>
  <si>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</si>
  <si>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</si>
  <si>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</si>
  <si>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</si>
  <si>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</si>
  <si>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</si>
  <si>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</si>
  <si>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</si>
  <si>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</si>
  <si>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</si>
  <si>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</si>
  <si>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</si>
  <si>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</si>
  <si>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</si>
  <si>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</si>
  <si>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</si>
  <si>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</si>
  <si>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</si>
  <si>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</si>
  <si>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</si>
  <si>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</si>
  <si>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</si>
  <si>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</si>
  <si>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</si>
  <si>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</si>
  <si>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</si>
  <si>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</si>
  <si>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</si>
  <si>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</si>
  <si>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</si>
  <si>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</si>
  <si>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</si>
  <si>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</si>
  <si>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</si>
  <si>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</si>
  <si>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</si>
  <si>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</si>
  <si>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</si>
  <si>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</si>
  <si>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</si>
  <si>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</si>
  <si>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</si>
  <si>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</si>
  <si>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</si>
  <si>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</si>
  <si>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</si>
  <si>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</si>
  <si>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</si>
  <si>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</si>
  <si>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</si>
  <si>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</si>
  <si>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</si>
  <si>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</si>
  <si>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</si>
  <si>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</si>
  <si>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</si>
  <si>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</si>
  <si>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</si>
  <si>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</si>
  <si>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</si>
  <si>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</si>
  <si>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</si>
  <si>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</si>
  <si>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</si>
  <si>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</si>
  <si>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</si>
  <si>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</si>
  <si>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</si>
  <si>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</si>
  <si>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</si>
  <si>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</si>
  <si>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</si>
  <si>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</si>
  <si>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</si>
  <si>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</si>
  <si>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</si>
  <si>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</si>
  <si>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</si>
  <si>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</si>
  <si>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</si>
  <si>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</si>
  <si>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</si>
  <si>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</si>
  <si>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</si>
  <si>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</si>
  <si>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</si>
  <si>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</si>
  <si>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</si>
  <si>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</si>
  <si>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</si>
  <si>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</si>
  <si>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</si>
  <si>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</si>
  <si>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</si>
  <si>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</si>
  <si>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</si>
  <si>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</si>
  <si>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</si>
  <si>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</si>
  <si>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</si>
  <si>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</si>
  <si>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</si>
  <si>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</si>
  <si>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</si>
  <si>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</si>
  <si>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</si>
  <si>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</si>
  <si>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</si>
  <si>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</si>
  <si>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</si>
  <si>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</si>
  <si>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</si>
  <si>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</si>
  <si>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</si>
  <si>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</si>
  <si>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</si>
  <si>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</si>
  <si>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</si>
  <si>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</si>
  <si>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</si>
  <si>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</si>
  <si>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</si>
  <si>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</si>
  <si>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</si>
  <si>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</si>
  <si>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</si>
  <si>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</si>
  <si>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</si>
  <si>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</si>
  <si>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</si>
  <si>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</si>
  <si>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</si>
  <si>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</si>
  <si>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</si>
  <si>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</si>
  <si>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</si>
  <si>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</si>
  <si>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</si>
  <si>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</si>
  <si>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</si>
  <si>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</si>
  <si>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</si>
  <si>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</si>
  <si>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</si>
  <si>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</si>
  <si>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</si>
  <si>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</si>
  <si>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</si>
  <si>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</si>
  <si>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</si>
  <si>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</si>
  <si>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</si>
  <si>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</si>
  <si>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</si>
  <si>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</si>
  <si>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</si>
  <si>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</si>
  <si>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</si>
  <si>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</si>
  <si>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</si>
  <si>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</si>
  <si>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</si>
  <si>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</si>
  <si>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</si>
  <si>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</si>
  <si>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</si>
  <si>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</si>
  <si>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</si>
  <si>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</si>
  <si>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</si>
  <si>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</si>
  <si>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</si>
  <si>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</si>
  <si>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</si>
  <si>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</si>
  <si>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</si>
  <si>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</si>
  <si>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</si>
  <si>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</si>
  <si>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</si>
  <si>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</si>
  <si>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</si>
  <si>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</si>
  <si>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</si>
  <si>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</si>
  <si>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</si>
  <si>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</si>
  <si>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</si>
  <si>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</si>
  <si>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</si>
  <si>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</si>
  <si>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</si>
  <si>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</si>
  <si>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</si>
  <si>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</si>
  <si>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</si>
  <si>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</si>
  <si>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</si>
  <si>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</si>
  <si>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</si>
  <si>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</si>
  <si>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</si>
  <si>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</si>
  <si>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</si>
  <si>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</si>
  <si>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</si>
  <si>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</si>
  <si>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</si>
  <si>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</si>
  <si>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</si>
  <si>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</si>
  <si>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</si>
  <si>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</si>
  <si>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</si>
  <si>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</si>
  <si>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</si>
  <si>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</si>
  <si>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</si>
  <si>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</si>
  <si>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</si>
  <si>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</si>
  <si>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</si>
  <si>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</si>
  <si>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</si>
  <si>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</si>
  <si>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</si>
  <si>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</si>
  <si>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</si>
  <si>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</si>
  <si>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</si>
  <si>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</si>
  <si>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</si>
  <si>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</si>
  <si>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</si>
  <si>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</si>
  <si>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</si>
  <si>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</si>
  <si>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</si>
  <si>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</si>
  <si>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</si>
  <si>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</si>
  <si>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</si>
  <si>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</si>
  <si>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</si>
  <si>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</si>
  <si>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</si>
  <si>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</si>
  <si>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</si>
  <si>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</si>
  <si>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</si>
  <si>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</si>
  <si>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</si>
  <si>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</si>
  <si>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</si>
  <si>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</si>
  <si>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</si>
  <si>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</si>
  <si>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</si>
  <si>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</si>
  <si>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</si>
  <si>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</si>
  <si>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</si>
  <si>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</si>
  <si>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</si>
  <si>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</si>
  <si>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</si>
  <si>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</si>
  <si>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</si>
  <si>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</si>
  <si>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</si>
  <si>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</si>
  <si>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</si>
  <si>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</si>
  <si>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</si>
  <si>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</si>
  <si>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</si>
  <si>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</si>
  <si>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</si>
  <si>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</si>
  <si>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</si>
  <si>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</si>
  <si>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</si>
  <si>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</si>
  <si>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</si>
  <si>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</si>
  <si>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</si>
  <si>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</si>
  <si>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</si>
  <si>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</si>
  <si>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</si>
  <si>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</si>
  <si>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</si>
  <si>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</si>
  <si>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</si>
  <si>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</si>
  <si>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</si>
  <si>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</si>
  <si>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</si>
  <si>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</si>
  <si>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</si>
  <si>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</si>
  <si>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</si>
  <si>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</si>
  <si>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</si>
  <si>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</si>
  <si>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</si>
  <si>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</si>
  <si>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</si>
  <si>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</si>
  <si>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</si>
  <si>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</si>
  <si>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</si>
  <si>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</si>
  <si>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</si>
  <si>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</si>
  <si>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</si>
  <si>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</si>
  <si>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</si>
  <si>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</si>
  <si>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</si>
  <si>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</si>
  <si>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</si>
  <si>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</si>
  <si>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</si>
  <si>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</si>
  <si>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</si>
  <si>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</si>
  <si>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</si>
  <si>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</si>
  <si>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</si>
  <si>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</si>
  <si>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</si>
  <si>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</si>
  <si>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</si>
  <si>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</si>
  <si>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</si>
  <si>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</si>
  <si>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</si>
  <si>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</si>
  <si>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</si>
  <si>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</si>
  <si>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</si>
  <si>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</si>
  <si>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</si>
  <si>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</si>
  <si>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</si>
  <si>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</si>
  <si>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</si>
  <si>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</si>
  <si>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</si>
  <si>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</si>
  <si>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</si>
  <si>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</si>
  <si>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</si>
  <si>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</si>
  <si>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</si>
  <si>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</si>
  <si>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</si>
  <si>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</si>
  <si>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</si>
  <si>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</si>
  <si>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</si>
  <si>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</si>
  <si>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</si>
  <si>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</si>
  <si>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</si>
  <si>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</si>
  <si>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</si>
  <si>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</si>
  <si>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</si>
  <si>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</si>
  <si>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</si>
  <si>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</si>
  <si>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</si>
  <si>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</si>
  <si>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</si>
  <si>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</si>
  <si>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</si>
  <si>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</si>
  <si>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</si>
  <si>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</si>
  <si>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</si>
  <si>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</si>
  <si>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</si>
  <si>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</si>
  <si>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</si>
  <si>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</si>
  <si>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</si>
  <si>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</si>
  <si>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</si>
  <si>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</si>
  <si>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</si>
  <si>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</si>
  <si>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</si>
  <si>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</si>
  <si>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</si>
  <si>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</si>
  <si>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</si>
  <si>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</si>
  <si>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</si>
  <si>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</si>
  <si>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</si>
  <si>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</si>
  <si>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</si>
  <si>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</si>
  <si>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</si>
  <si>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</si>
  <si>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</si>
  <si>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</si>
  <si>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</si>
  <si>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</si>
  <si>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</si>
  <si>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</si>
  <si>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</si>
  <si>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</si>
  <si>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</si>
  <si>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</si>
  <si>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</si>
  <si>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</si>
  <si>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</si>
  <si>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</si>
  <si>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</si>
  <si>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</si>
  <si>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</si>
  <si>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</si>
  <si>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</si>
  <si>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</si>
  <si>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</si>
  <si>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</si>
  <si>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</si>
  <si>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</si>
  <si>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</si>
  <si>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</si>
  <si>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</si>
  <si>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</si>
  <si>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</si>
  <si>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</si>
  <si>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</si>
  <si>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</si>
  <si>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</si>
  <si>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</si>
  <si>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</si>
  <si>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</si>
  <si>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</si>
  <si>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</si>
  <si>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</si>
  <si>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</si>
  <si>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</si>
  <si>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</si>
  <si>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</si>
  <si>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</si>
  <si>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</si>
  <si>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</si>
  <si>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</si>
  <si>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</si>
  <si>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</si>
  <si>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</si>
  <si>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</si>
  <si>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</si>
  <si>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</si>
  <si>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</si>
  <si>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</si>
  <si>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</si>
  <si>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</si>
  <si>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</si>
  <si>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</si>
  <si>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</si>
  <si>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</si>
  <si>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</si>
  <si>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</si>
  <si>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</si>
  <si>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</si>
  <si>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</si>
  <si>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</si>
  <si>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</si>
  <si>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</si>
  <si>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</si>
  <si>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</si>
  <si>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</si>
  <si>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</si>
  <si>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</si>
  <si>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</si>
  <si>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</si>
  <si>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</si>
  <si>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</si>
  <si>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</si>
  <si>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</si>
  <si>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</si>
  <si>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</si>
  <si>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</si>
  <si>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</si>
  <si>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</si>
  <si>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</si>
  <si>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</si>
  <si>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</si>
  <si>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</si>
  <si>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</si>
  <si>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</si>
  <si>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</si>
  <si>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</si>
  <si>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</si>
  <si>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</si>
  <si>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</si>
  <si>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</si>
  <si>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</si>
  <si>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</si>
  <si>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</si>
  <si>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</si>
  <si>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</si>
  <si>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</si>
  <si>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</si>
  <si>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</si>
  <si>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</si>
  <si>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</si>
  <si>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</si>
  <si>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</si>
  <si>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</si>
  <si>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</si>
  <si>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</si>
  <si>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</si>
  <si>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</si>
  <si>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</si>
  <si>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</si>
  <si>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</si>
  <si>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</si>
  <si>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</si>
  <si>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</si>
  <si>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</si>
  <si>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</si>
  <si>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</si>
  <si>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</si>
  <si>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</si>
  <si>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</si>
  <si>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</si>
  <si>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</si>
  <si>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</si>
  <si>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</si>
  <si>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</si>
  <si>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</si>
  <si>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</si>
  <si>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</si>
  <si>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</si>
  <si>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</si>
  <si>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</si>
  <si>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</si>
  <si>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</si>
  <si>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</si>
  <si>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</si>
  <si>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</si>
  <si>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</si>
  <si>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</si>
  <si>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</si>
  <si>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</si>
  <si>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</si>
  <si>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</si>
  <si>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</si>
  <si>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</si>
  <si>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</si>
  <si>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</si>
  <si>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</si>
  <si>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</si>
  <si>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</si>
  <si>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</si>
  <si>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</si>
  <si>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</si>
  <si>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</si>
  <si>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</si>
  <si>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</si>
  <si>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</si>
  <si>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</si>
  <si>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</si>
  <si>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</si>
  <si>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</si>
  <si>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</si>
  <si>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</si>
  <si>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</si>
  <si>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</si>
  <si>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</si>
  <si>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</si>
  <si>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</si>
  <si>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</si>
  <si>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</si>
  <si>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</si>
  <si>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</si>
  <si>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</si>
  <si>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</si>
  <si>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</si>
  <si>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</si>
  <si>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</si>
  <si>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</si>
  <si>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</si>
  <si>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</si>
  <si>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</si>
  <si>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</si>
  <si>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</si>
  <si>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</si>
  <si>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</si>
  <si>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</si>
  <si>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</si>
  <si>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</si>
  <si>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</si>
  <si>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</si>
  <si>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</si>
  <si>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</si>
  <si>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</si>
  <si>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</si>
  <si>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</si>
  <si>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</si>
  <si>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</si>
  <si>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</si>
  <si>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</si>
  <si>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</si>
  <si>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</si>
  <si>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</si>
  <si>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</si>
  <si>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</si>
  <si>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</si>
  <si>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</si>
  <si>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</si>
  <si>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</si>
  <si>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</si>
  <si>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</si>
  <si>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</si>
  <si>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</si>
  <si>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</si>
  <si>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</si>
  <si>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</si>
  <si>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</si>
  <si>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</si>
  <si>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</si>
  <si>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</si>
  <si>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</si>
  <si>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</si>
  <si>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</si>
  <si>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</si>
  <si>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</si>
  <si>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</si>
  <si>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</si>
  <si>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</si>
  <si>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</si>
  <si>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</si>
  <si>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</si>
  <si>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</si>
  <si>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</si>
  <si>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</si>
  <si>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</si>
  <si>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</si>
  <si>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</si>
  <si>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</si>
  <si>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</si>
  <si>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</si>
  <si>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</si>
  <si>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</si>
  <si>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</si>
  <si>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</si>
  <si>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</si>
  <si>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</si>
  <si>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</si>
  <si>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</si>
  <si>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</si>
  <si>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</si>
  <si>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</si>
  <si>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</si>
  <si>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</si>
  <si>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</si>
  <si>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</si>
  <si>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</si>
  <si>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</si>
  <si>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</si>
  <si>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</si>
  <si>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</si>
  <si>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</si>
  <si>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</si>
  <si>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</si>
  <si>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</si>
  <si>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</si>
  <si>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</si>
  <si>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</si>
  <si>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</si>
  <si>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</si>
  <si>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</si>
  <si>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</si>
  <si>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</si>
  <si>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</si>
  <si>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</si>
  <si>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</si>
  <si>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</si>
  <si>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</si>
  <si>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</si>
  <si>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</si>
  <si>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</si>
  <si>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</si>
  <si>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</si>
  <si>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</si>
  <si>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</si>
  <si>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</si>
  <si>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</si>
  <si>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</si>
  <si>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</si>
  <si>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</si>
  <si>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</si>
  <si>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</si>
  <si>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</si>
  <si>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</si>
  <si>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</si>
  <si>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</si>
  <si>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</si>
  <si>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</si>
  <si>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</si>
  <si>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</si>
  <si>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</si>
  <si>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</si>
  <si>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</si>
  <si>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</si>
  <si>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</si>
  <si>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</si>
  <si>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</si>
  <si>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</si>
  <si>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</si>
  <si>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</si>
  <si>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</si>
  <si>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</si>
  <si>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</si>
  <si>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</si>
  <si>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</si>
  <si>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</si>
  <si>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</si>
  <si>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</si>
  <si>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</si>
  <si>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</si>
  <si>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</si>
  <si>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</si>
  <si>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</si>
  <si>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</si>
  <si>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</si>
  <si>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</si>
  <si>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</si>
  <si>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</si>
  <si>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</si>
  <si>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</si>
  <si>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</si>
  <si>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</si>
  <si>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</si>
  <si>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</si>
  <si>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</si>
  <si>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</si>
  <si>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</si>
  <si>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</si>
  <si>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</si>
  <si>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</si>
  <si>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</si>
  <si>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</si>
  <si>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</si>
  <si>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</si>
  <si>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</si>
  <si>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</si>
  <si>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</si>
  <si>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</si>
  <si>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</si>
  <si>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</si>
  <si>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</si>
  <si>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</si>
  <si>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</si>
  <si>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</si>
  <si>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</si>
  <si>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</si>
  <si>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</si>
  <si>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</si>
  <si>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</si>
  <si>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</si>
  <si>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</si>
  <si>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</si>
  <si>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</si>
  <si>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</si>
  <si>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</si>
  <si>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</si>
  <si>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</si>
  <si>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</si>
  <si>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</si>
  <si>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</si>
  <si>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</si>
  <si>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</si>
  <si>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</si>
  <si>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</si>
  <si>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</si>
  <si>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</si>
  <si>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</si>
  <si>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</si>
  <si>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</si>
  <si>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</si>
  <si>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</si>
  <si>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</si>
  <si>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</si>
  <si>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</si>
  <si>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</si>
  <si>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</si>
  <si>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</si>
  <si>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</si>
  <si>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</si>
  <si>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</si>
  <si>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</si>
  <si>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</si>
  <si>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</si>
  <si>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</si>
  <si>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</si>
  <si>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</si>
  <si>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</si>
  <si>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</si>
  <si>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</si>
  <si>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</si>
  <si>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</si>
  <si>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</si>
  <si>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</si>
  <si>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</si>
  <si>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</si>
  <si>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</si>
  <si>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</si>
  <si>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</si>
  <si>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</si>
  <si>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</si>
  <si>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</si>
  <si>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</si>
  <si>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</si>
  <si>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</si>
  <si>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</si>
  <si>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</si>
  <si>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</si>
  <si>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</si>
  <si>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</si>
  <si>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</si>
  <si>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</si>
  <si>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</si>
  <si>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</si>
  <si>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</si>
  <si>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</si>
  <si>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</si>
  <si>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</si>
  <si>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</si>
  <si>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</si>
  <si>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</si>
  <si>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</si>
  <si>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</si>
  <si>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</si>
  <si>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</si>
  <si>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</si>
  <si>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</si>
  <si>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</si>
  <si>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</si>
  <si>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</si>
  <si>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</si>
  <si>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</si>
  <si>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</si>
  <si>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</si>
  <si>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</si>
  <si>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</si>
  <si>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</si>
  <si>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</si>
  <si>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</si>
  <si>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</si>
  <si>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</si>
  <si>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</si>
  <si>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</si>
  <si>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</si>
  <si>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</si>
  <si>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</si>
  <si>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</si>
  <si>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</si>
  <si>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</si>
  <si>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</si>
  <si>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</si>
  <si>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</si>
  <si>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</si>
  <si>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</si>
  <si>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</si>
  <si>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</si>
  <si>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</si>
  <si>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</si>
  <si>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</si>
  <si>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</si>
  <si>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</si>
  <si>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</si>
  <si>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</si>
  <si>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</si>
  <si>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</si>
  <si>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</si>
  <si>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</si>
  <si>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</si>
  <si>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</si>
  <si>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</si>
  <si>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</si>
  <si>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</si>
  <si>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</si>
  <si>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</si>
  <si>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</si>
  <si>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</si>
  <si>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</si>
  <si>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</si>
  <si>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</si>
  <si>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</si>
  <si>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</si>
  <si>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</si>
  <si>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</si>
  <si>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</si>
  <si>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</si>
  <si>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</si>
  <si>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</si>
  <si>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</si>
  <si>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</si>
  <si>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</si>
  <si>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</si>
  <si>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</si>
  <si>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</si>
  <si>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</si>
  <si>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</si>
  <si>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</si>
  <si>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</si>
  <si>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</si>
  <si>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</si>
  <si>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</si>
  <si>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</si>
  <si>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</si>
  <si>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</si>
  <si>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</si>
  <si>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</si>
  <si>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</si>
  <si>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</si>
  <si>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</si>
  <si>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</si>
  <si>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</si>
  <si>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</si>
  <si>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</si>
  <si>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</si>
  <si>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</si>
  <si>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</si>
  <si>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</si>
  <si>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</si>
  <si>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</si>
  <si>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</si>
  <si>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</si>
  <si>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</si>
  <si>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</si>
  <si>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</si>
  <si>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</si>
  <si>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</si>
  <si>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</si>
  <si>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</si>
  <si>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</si>
  <si>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</si>
  <si>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</si>
  <si>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</si>
  <si>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</si>
  <si>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</si>
  <si>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</si>
  <si>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</si>
  <si>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</si>
  <si>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</si>
  <si>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</si>
  <si>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</si>
  <si>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</si>
  <si>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</si>
  <si>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</si>
  <si>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</si>
  <si>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</si>
  <si>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</si>
  <si>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</si>
  <si>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</si>
  <si>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</si>
  <si>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</si>
  <si>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</si>
  <si>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</si>
  <si>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</si>
  <si>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</si>
  <si>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</si>
  <si>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</si>
  <si>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</si>
  <si>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</si>
  <si>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</si>
  <si>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</si>
  <si>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</si>
  <si>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</si>
  <si>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</si>
  <si>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</si>
  <si>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</si>
  <si>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</si>
  <si>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</si>
  <si>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</si>
  <si>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</si>
  <si>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</si>
  <si>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</si>
  <si>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</si>
  <si>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</si>
  <si>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</si>
  <si>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</si>
  <si>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</si>
  <si>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</si>
  <si>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</si>
  <si>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</si>
  <si>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</si>
  <si>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</si>
  <si>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</si>
  <si>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</si>
  <si>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</si>
  <si>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</si>
  <si>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</si>
  <si>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</si>
  <si>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</si>
  <si>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</si>
  <si>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</si>
  <si>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</si>
  <si>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</si>
  <si>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</si>
  <si>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</si>
  <si>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</si>
  <si>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</si>
  <si>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</si>
  <si>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</si>
  <si>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</si>
  <si>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</si>
  <si>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</si>
  <si>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</si>
  <si>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</si>
  <si>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</si>
  <si>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</si>
  <si>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</si>
  <si>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</si>
  <si>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</si>
  <si>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</si>
  <si>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</si>
  <si>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</si>
  <si>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</si>
  <si>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</si>
  <si>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</si>
  <si>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</si>
  <si>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</si>
  <si>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</si>
  <si>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</si>
  <si>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</si>
  <si>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</si>
  <si>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</si>
  <si>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</si>
  <si>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</si>
  <si>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</si>
  <si>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</si>
  <si>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</si>
  <si>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</si>
  <si>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</si>
  <si>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</si>
  <si>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</si>
  <si>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</si>
  <si>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</si>
  <si>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</si>
  <si>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</si>
  <si>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</si>
  <si>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</si>
  <si>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</si>
  <si>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</si>
  <si>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</si>
  <si>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</si>
  <si>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</si>
  <si>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</si>
  <si>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</si>
  <si>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</si>
  <si>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</si>
  <si>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</si>
  <si>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</si>
  <si>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</si>
  <si>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</si>
  <si>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</si>
  <si>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</si>
  <si>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</si>
  <si>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</si>
  <si>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</si>
  <si>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</si>
  <si>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</si>
  <si>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</si>
  <si>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</si>
  <si>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</si>
  <si>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</si>
  <si>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</si>
  <si>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</si>
  <si>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</si>
  <si>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</si>
  <si>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</si>
  <si>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</si>
  <si>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</si>
  <si>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</si>
  <si>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</si>
  <si>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</si>
  <si>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</si>
  <si>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</si>
  <si>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</si>
  <si>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</si>
  <si>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</si>
  <si>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</si>
  <si>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</si>
  <si>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</si>
  <si>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</si>
  <si>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</si>
  <si>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</si>
  <si>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</si>
  <si>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</si>
  <si>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</si>
  <si>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</si>
  <si>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</si>
  <si>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</si>
  <si>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</si>
  <si>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</si>
  <si>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</si>
  <si>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</si>
  <si>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</si>
  <si>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</si>
  <si>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</si>
  <si>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</si>
  <si>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</si>
  <si>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</si>
  <si>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</si>
  <si>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</si>
  <si>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</si>
  <si>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</si>
  <si>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</si>
  <si>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</si>
  <si>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</si>
  <si>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</si>
  <si>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</si>
  <si>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</si>
  <si>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</si>
  <si>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</si>
  <si>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</si>
  <si>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</si>
  <si>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</si>
  <si>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</si>
  <si>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</si>
  <si>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</si>
  <si>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</si>
  <si>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</si>
  <si>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</si>
  <si>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</si>
  <si>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</si>
  <si>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</si>
  <si>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</si>
  <si>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</si>
  <si>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</si>
  <si>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</si>
  <si>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</si>
  <si>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</si>
  <si>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</si>
  <si>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</si>
  <si>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</si>
  <si>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</si>
  <si>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</si>
  <si>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</si>
  <si>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</si>
  <si>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</si>
  <si>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</si>
  <si>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</si>
  <si>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</si>
  <si>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</si>
  <si>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</si>
  <si>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</si>
  <si>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</si>
  <si>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</si>
  <si>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</si>
  <si>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</si>
  <si>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</si>
  <si>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</si>
  <si>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</si>
  <si>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</si>
  <si>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</si>
  <si>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</si>
  <si>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</si>
  <si>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</si>
  <si>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</si>
  <si>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</si>
  <si>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</si>
  <si>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</si>
  <si>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</si>
  <si>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</si>
  <si>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</si>
  <si>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</si>
  <si>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</si>
  <si>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</si>
  <si>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</si>
  <si>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</si>
  <si>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</si>
  <si>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</si>
  <si>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</si>
  <si>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</si>
  <si>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</si>
  <si>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</si>
  <si>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</si>
  <si>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</si>
  <si>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</si>
  <si>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</si>
  <si>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</si>
  <si>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</si>
  <si>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</si>
  <si>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</si>
  <si>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</si>
  <si>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</si>
  <si>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</si>
  <si>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</si>
  <si>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</si>
  <si>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</si>
  <si>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</si>
  <si>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</si>
  <si>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</si>
  <si>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</si>
  <si>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</si>
  <si>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</si>
  <si>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</si>
  <si>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</si>
  <si>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</si>
  <si>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</si>
  <si>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</si>
  <si>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</si>
  <si>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</si>
  <si>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</si>
  <si>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</si>
  <si>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</si>
  <si>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</si>
  <si>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</si>
  <si>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</si>
  <si>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</si>
  <si>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</si>
  <si>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</si>
  <si>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</si>
  <si>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</si>
  <si>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</si>
  <si>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</si>
  <si>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</si>
  <si>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</si>
  <si>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</si>
  <si>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</si>
  <si>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</si>
  <si>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</si>
  <si>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</si>
  <si>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</si>
  <si>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</si>
  <si>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</si>
  <si>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</si>
  <si>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</si>
  <si>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</si>
  <si>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</si>
  <si>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</si>
  <si>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</si>
  <si>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</si>
  <si>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</si>
  <si>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</si>
  <si>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</si>
  <si>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</si>
  <si>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</si>
  <si>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</si>
  <si>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</si>
  <si>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</si>
  <si>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</si>
  <si>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</si>
  <si>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</si>
  <si>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</si>
  <si>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</si>
  <si>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</si>
  <si>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</si>
  <si>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</si>
  <si>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</si>
  <si>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</si>
  <si>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</si>
  <si>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</si>
  <si>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</si>
  <si>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</si>
  <si>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</si>
  <si>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</si>
  <si>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</si>
  <si>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</si>
  <si>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</si>
  <si>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</si>
  <si>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</si>
  <si>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</si>
  <si>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</si>
  <si>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</si>
  <si>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</si>
  <si>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</si>
  <si>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</si>
  <si>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</si>
  <si>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</si>
  <si>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</si>
  <si>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</si>
  <si>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</si>
  <si>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</si>
  <si>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</si>
  <si>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</si>
  <si>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</si>
  <si>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</si>
  <si>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</si>
  <si>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</si>
  <si>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</si>
  <si>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</si>
  <si>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</si>
  <si>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</si>
  <si>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</si>
  <si>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</si>
  <si>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</si>
  <si>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</si>
  <si>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</si>
  <si>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</si>
  <si>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</si>
  <si>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</si>
  <si>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</si>
  <si>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</si>
  <si>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</si>
  <si>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</si>
  <si>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</si>
  <si>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</si>
  <si>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</si>
  <si>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</si>
  <si>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</si>
  <si>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</si>
  <si>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</si>
  <si>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</si>
  <si>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</si>
  <si>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</si>
  <si>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</si>
  <si>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</si>
  <si>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</si>
  <si>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</si>
  <si>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</si>
  <si>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</si>
  <si>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</si>
  <si>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</si>
  <si>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</si>
  <si>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</si>
  <si>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</si>
  <si>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</si>
  <si>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</si>
  <si>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</si>
  <si>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</si>
  <si>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</si>
  <si>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</si>
  <si>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</si>
  <si>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</si>
  <si>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</si>
  <si>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</si>
  <si>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</si>
  <si>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</si>
  <si>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</si>
  <si>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</si>
  <si>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</si>
  <si>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</si>
  <si>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</si>
  <si>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</si>
  <si>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</si>
  <si>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</si>
  <si>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</si>
  <si>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</si>
  <si>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</si>
  <si>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</si>
  <si>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</si>
  <si>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</si>
  <si>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</si>
  <si>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</si>
  <si>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</si>
  <si>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</si>
  <si>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</si>
  <si>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</si>
  <si>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</si>
  <si>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</si>
  <si>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</si>
  <si>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</si>
  <si>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</si>
  <si>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</si>
  <si>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</si>
  <si>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</si>
  <si>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</si>
  <si>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</si>
  <si>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</si>
  <si>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</si>
  <si>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</si>
  <si>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</si>
  <si>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</si>
  <si>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</si>
  <si>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</si>
  <si>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</si>
  <si>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</si>
  <si>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</si>
  <si>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</si>
  <si>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</si>
  <si>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</si>
  <si>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</si>
  <si>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</si>
  <si>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</si>
  <si>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</si>
  <si>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</si>
  <si>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</si>
  <si>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</si>
  <si>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</si>
  <si>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</si>
  <si>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</si>
  <si>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</si>
  <si>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</si>
  <si>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</si>
  <si>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</si>
  <si>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</si>
  <si>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</si>
  <si>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</si>
  <si>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</si>
  <si>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</si>
  <si>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</si>
  <si>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</si>
  <si>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</si>
  <si>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</si>
  <si>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</si>
  <si>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</si>
  <si>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</si>
  <si>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</si>
  <si>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</si>
  <si>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</si>
  <si>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</si>
  <si>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</si>
  <si>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</si>
  <si>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</si>
  <si>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</si>
  <si>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</si>
  <si>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</si>
  <si>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</si>
  <si>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</si>
  <si>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</si>
  <si>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</si>
  <si>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</si>
  <si>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</si>
  <si>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</si>
  <si>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</si>
  <si>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</si>
  <si>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</si>
  <si>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</si>
  <si>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</si>
  <si>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</si>
  <si>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</si>
  <si>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</si>
  <si>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</si>
  <si>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</si>
  <si>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</si>
  <si>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</si>
  <si>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</si>
  <si>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</si>
  <si>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</si>
  <si>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</si>
  <si>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</si>
  <si>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</si>
  <si>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</si>
  <si>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</si>
  <si>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</si>
  <si>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</si>
  <si>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</si>
  <si>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</si>
  <si>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</si>
  <si>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</si>
  <si>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</si>
  <si>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</si>
  <si>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</si>
  <si>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</si>
  <si>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</si>
  <si>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</si>
  <si>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</si>
  <si>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</si>
  <si>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</si>
  <si>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</si>
  <si>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</si>
  <si>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</si>
  <si>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</si>
  <si>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</si>
  <si>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</si>
  <si>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</si>
  <si>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</si>
  <si>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</si>
  <si>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</si>
  <si>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</si>
  <si>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</si>
  <si>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</si>
  <si>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</si>
  <si>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</si>
  <si>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</si>
  <si>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</si>
  <si>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</si>
  <si>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</si>
  <si>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</si>
  <si>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</si>
  <si>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</si>
  <si>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</si>
  <si>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</si>
  <si>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</si>
  <si>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</si>
  <si>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</si>
  <si>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</si>
  <si>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</si>
  <si>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</si>
  <si>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</si>
  <si>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</si>
  <si>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</si>
  <si>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</si>
  <si>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</si>
  <si>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</si>
  <si>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</si>
  <si>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</si>
  <si>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</si>
  <si>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</si>
  <si>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</si>
  <si>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</si>
  <si>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</si>
  <si>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</si>
  <si>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</si>
  <si>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</si>
  <si>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</si>
  <si>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</si>
  <si>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</si>
  <si>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</si>
  <si>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</si>
  <si>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</si>
  <si>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</si>
  <si>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</si>
  <si>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</si>
  <si>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</si>
  <si>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</si>
  <si>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</si>
  <si>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</si>
  <si>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</si>
  <si>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</si>
  <si>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</si>
  <si>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</si>
  <si>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</si>
  <si>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</si>
  <si>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</si>
  <si>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</si>
  <si>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</si>
  <si>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</si>
  <si>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</si>
  <si>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</si>
  <si>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</si>
  <si>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</si>
  <si>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</si>
  <si>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</si>
  <si>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</si>
  <si>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</si>
  <si>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</si>
  <si>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</si>
  <si>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</si>
  <si>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</si>
  <si>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</si>
  <si>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</si>
  <si>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</si>
  <si>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</si>
  <si>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</si>
  <si>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</si>
  <si>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</si>
  <si>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</si>
  <si>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</si>
  <si>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</si>
  <si>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</si>
  <si>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</si>
  <si>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</si>
  <si>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</si>
  <si>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</si>
  <si>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</si>
  <si>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</si>
  <si>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</si>
  <si>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</si>
  <si>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</si>
  <si>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</si>
  <si>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</si>
  <si>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</si>
  <si>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</si>
  <si>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</si>
  <si>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</si>
  <si>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</si>
  <si>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</si>
  <si>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</si>
  <si>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</si>
  <si>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</si>
  <si>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</si>
  <si>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</si>
  <si>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</si>
  <si>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</si>
  <si>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</si>
  <si>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</si>
  <si>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</si>
  <si>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</si>
  <si>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</si>
  <si>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</si>
  <si>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</si>
  <si>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</si>
  <si>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</si>
  <si>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</si>
  <si>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</si>
  <si>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</si>
  <si>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</si>
  <si>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</si>
  <si>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</si>
  <si>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</si>
  <si>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</si>
  <si>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</si>
  <si>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</si>
  <si>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</si>
  <si>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</si>
  <si>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</si>
  <si>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</si>
  <si>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</si>
  <si>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</si>
  <si>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</si>
  <si>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</si>
  <si>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</si>
  <si>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</si>
  <si>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</si>
  <si>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</si>
  <si>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</si>
  <si>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</si>
  <si>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</si>
  <si>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</si>
  <si>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</si>
  <si>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</si>
  <si>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</si>
  <si>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</si>
  <si>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</si>
  <si>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</si>
  <si>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</si>
  <si>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</si>
  <si>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</si>
  <si>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</si>
  <si>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</si>
  <si>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</si>
  <si>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</si>
  <si>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</si>
  <si>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</si>
  <si>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</si>
  <si>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</si>
  <si>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</si>
  <si>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</si>
  <si>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</si>
  <si>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</si>
  <si>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</si>
  <si>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</si>
  <si>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</si>
  <si>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</si>
  <si>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</si>
  <si>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</si>
  <si>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</si>
  <si>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</si>
  <si>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</si>
  <si>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</si>
  <si>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</si>
  <si>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</si>
  <si>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</si>
  <si>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</si>
  <si>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</si>
  <si>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</si>
  <si>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</si>
  <si>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</si>
  <si>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</si>
  <si>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</si>
  <si>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</si>
  <si>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</si>
  <si>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</si>
  <si>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</si>
  <si>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</si>
  <si>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</si>
  <si>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</si>
  <si>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</si>
  <si>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</si>
  <si>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</si>
  <si>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</si>
  <si>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</si>
  <si>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</si>
  <si>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</si>
  <si>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</si>
  <si>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</si>
  <si>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</si>
  <si>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</si>
  <si>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</si>
  <si>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</si>
  <si>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</si>
  <si>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</si>
  <si>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</si>
  <si>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</si>
  <si>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</si>
  <si>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</si>
  <si>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</si>
  <si>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</si>
  <si>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</si>
  <si>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</si>
  <si>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</si>
  <si>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</si>
  <si>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</si>
  <si>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</si>
  <si>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</si>
  <si>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</si>
  <si>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</si>
  <si>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</si>
  <si>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</si>
  <si>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</si>
  <si>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</si>
  <si>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</si>
  <si>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</si>
  <si>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</si>
  <si>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</si>
  <si>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</si>
  <si>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</si>
  <si>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</si>
  <si>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</si>
  <si>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</si>
  <si>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</si>
  <si>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</si>
  <si>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</si>
  <si>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</si>
  <si>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</si>
  <si>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</si>
  <si>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</si>
  <si>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</si>
  <si>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</si>
  <si>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</si>
  <si>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</si>
  <si>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</si>
  <si>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</si>
  <si>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</si>
  <si>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</si>
  <si>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</si>
  <si>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</si>
  <si>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</si>
  <si>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</si>
  <si>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</si>
  <si>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</si>
  <si>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</si>
  <si>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</si>
  <si>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</si>
  <si>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</si>
  <si>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</si>
  <si>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</si>
  <si>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</si>
  <si>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</si>
  <si>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</si>
  <si>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</si>
  <si>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</si>
  <si>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</si>
  <si>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</si>
  <si>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</si>
  <si>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</si>
  <si>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</si>
  <si>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</si>
  <si>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</si>
  <si>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</si>
  <si>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</si>
  <si>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</si>
  <si>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</si>
  <si>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</si>
  <si>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</si>
  <si>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</si>
  <si>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</si>
  <si>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</si>
  <si>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</si>
  <si>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</si>
  <si>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</si>
  <si>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</si>
  <si>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</si>
  <si>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</si>
  <si>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</si>
  <si>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</si>
  <si>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</si>
  <si>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</si>
  <si>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</si>
  <si>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</si>
  <si>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</si>
  <si>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</si>
  <si>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</si>
  <si>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</si>
  <si>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</si>
  <si>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</si>
  <si>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</si>
  <si>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</si>
  <si>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</si>
  <si>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</si>
  <si>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</si>
  <si>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</si>
  <si>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</si>
  <si>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</si>
  <si>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</si>
  <si>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</si>
  <si>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</si>
  <si>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</si>
  <si>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</si>
  <si>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</si>
  <si>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</si>
  <si>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</si>
  <si>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</si>
  <si>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</si>
  <si>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</si>
  <si>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</si>
  <si>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</si>
  <si>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</si>
  <si>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</si>
  <si>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</si>
  <si>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</si>
  <si>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</si>
  <si>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</si>
  <si>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</si>
  <si>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</si>
  <si>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</si>
  <si>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</si>
  <si>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</si>
  <si>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</si>
  <si>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</si>
  <si>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</si>
  <si>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</si>
  <si>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</si>
  <si>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</si>
  <si>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</si>
  <si>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</si>
  <si>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</si>
  <si>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</si>
  <si>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</si>
  <si>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</si>
  <si>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</si>
  <si>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</si>
  <si>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</si>
  <si>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</si>
  <si>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</si>
  <si>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</si>
  <si>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</si>
  <si>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</si>
  <si>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</si>
  <si>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</si>
  <si>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</si>
  <si>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</si>
  <si>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</si>
  <si>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</si>
  <si>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</si>
  <si>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</si>
  <si>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</si>
  <si>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</si>
  <si>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</si>
  <si>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</si>
  <si>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</si>
  <si>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</si>
  <si>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</si>
  <si>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</si>
  <si>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</si>
  <si>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</si>
  <si>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</si>
  <si>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</si>
  <si>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</si>
  <si>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</si>
  <si>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</si>
  <si>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</si>
  <si>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</si>
  <si>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</si>
  <si>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</si>
  <si>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</si>
  <si>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</si>
  <si>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</si>
  <si>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</si>
  <si>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</si>
  <si>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</si>
  <si>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</si>
  <si>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</si>
  <si>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</si>
  <si>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</si>
  <si>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</si>
  <si>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</si>
  <si>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</si>
  <si>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</si>
  <si>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</si>
  <si>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</si>
  <si>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</si>
  <si>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</si>
  <si>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</si>
  <si>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</si>
  <si>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</si>
  <si>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</si>
  <si>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</si>
  <si>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</si>
  <si>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</si>
  <si>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</si>
  <si>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</si>
  <si>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</si>
  <si>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</si>
  <si>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</si>
  <si>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</si>
  <si>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</si>
  <si>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</si>
  <si>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</si>
  <si>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</si>
  <si>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</si>
  <si>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</si>
  <si>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</si>
  <si>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</si>
  <si>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</si>
  <si>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</si>
  <si>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</si>
  <si>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</si>
  <si>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</si>
  <si>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</si>
  <si>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</si>
  <si>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</si>
  <si>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</si>
  <si>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</si>
  <si>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</si>
  <si>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</si>
  <si>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</si>
  <si>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</si>
  <si>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</si>
  <si>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</si>
  <si>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</si>
  <si>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</si>
  <si>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</si>
  <si>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</si>
  <si>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</si>
  <si>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</si>
  <si>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</si>
  <si>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</si>
  <si>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</si>
  <si>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</si>
  <si>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</si>
  <si>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</si>
  <si>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</si>
  <si>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</si>
  <si>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</si>
  <si>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</si>
  <si>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</si>
  <si>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</si>
  <si>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</si>
  <si>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</si>
  <si>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</si>
  <si>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</si>
  <si>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</si>
  <si>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</si>
  <si>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</si>
  <si>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</si>
  <si>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</si>
  <si>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</si>
  <si>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</si>
  <si>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</si>
  <si>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</si>
  <si>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</si>
  <si>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</si>
  <si>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</si>
  <si>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</si>
  <si>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</si>
  <si>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</si>
  <si>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</si>
  <si>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</si>
  <si>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</si>
  <si>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</si>
  <si>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</si>
  <si>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</si>
  <si>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</si>
  <si>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</si>
  <si>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</si>
  <si>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</si>
  <si>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</si>
  <si>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</si>
  <si>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</si>
  <si>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</si>
  <si>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</si>
  <si>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</si>
  <si>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</si>
  <si>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</si>
  <si>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</si>
  <si>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</si>
  <si>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</si>
  <si>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</si>
  <si>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</si>
  <si>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</si>
  <si>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</si>
  <si>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</si>
  <si>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</si>
  <si>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</si>
  <si>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</si>
  <si>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</si>
  <si>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</si>
  <si>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</si>
  <si>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</si>
  <si>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</si>
  <si>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</si>
  <si>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</si>
  <si>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</si>
  <si>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</si>
  <si>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</si>
  <si>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</si>
  <si>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</si>
  <si>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</si>
  <si>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</si>
  <si>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</si>
  <si>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</si>
  <si>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</si>
  <si>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</si>
  <si>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</si>
  <si>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</si>
  <si>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</si>
  <si>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</si>
  <si>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</si>
  <si>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</si>
  <si>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</si>
  <si>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</si>
  <si>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</si>
  <si>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</si>
  <si>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</si>
  <si>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</si>
  <si>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</si>
  <si>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</si>
  <si>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</si>
  <si>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</si>
  <si>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</si>
  <si>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</si>
  <si>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</si>
  <si>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</si>
  <si>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</si>
  <si>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</si>
  <si>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</si>
  <si>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</si>
  <si>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</si>
  <si>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</si>
  <si>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</si>
  <si>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</si>
  <si>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</si>
  <si>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</si>
  <si>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</si>
  <si>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</si>
  <si>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</si>
  <si>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</si>
  <si>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</si>
  <si>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</si>
  <si>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</si>
  <si>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</si>
  <si>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</si>
  <si>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</si>
  <si>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</si>
  <si>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</si>
  <si>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</si>
  <si>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</si>
  <si>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</si>
  <si>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</si>
  <si>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</si>
  <si>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</si>
  <si>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</si>
  <si>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</si>
  <si>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</si>
  <si>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</si>
  <si>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</si>
  <si>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</si>
  <si>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</si>
  <si>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</si>
  <si>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</si>
  <si>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</si>
  <si>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</si>
  <si>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</si>
  <si>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</si>
  <si>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</si>
  <si>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</si>
  <si>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</si>
  <si>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</si>
  <si>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</si>
  <si>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</si>
  <si>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</si>
  <si>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</si>
  <si>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</si>
  <si>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</si>
  <si>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</si>
  <si>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</si>
  <si>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</si>
  <si>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</si>
  <si>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</si>
  <si>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</si>
  <si>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</si>
  <si>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</si>
  <si>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</si>
  <si>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</si>
  <si>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</si>
  <si>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</si>
  <si>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</si>
  <si>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</si>
  <si>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</si>
  <si>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</si>
  <si>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</si>
  <si>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</si>
  <si>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</si>
  <si>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</si>
  <si>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</si>
  <si>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</si>
  <si>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</si>
  <si>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</si>
  <si>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</si>
  <si>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</si>
  <si>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</si>
  <si>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</si>
  <si>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</si>
  <si>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</si>
  <si>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</si>
  <si>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</si>
  <si>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</si>
  <si>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</si>
  <si>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</si>
  <si>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</si>
  <si>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</si>
  <si>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</si>
  <si>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</si>
  <si>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</si>
  <si>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</si>
  <si>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</si>
  <si>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</si>
  <si>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</si>
  <si>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</si>
  <si>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</si>
  <si>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</si>
  <si>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</si>
  <si>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</si>
  <si>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</si>
  <si>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</si>
  <si>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</si>
  <si>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</si>
  <si>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</si>
  <si>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</si>
  <si>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</si>
  <si>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</si>
  <si>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</si>
  <si>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</si>
  <si>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</si>
  <si>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</si>
  <si>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</si>
  <si>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</si>
  <si>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</si>
  <si>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</si>
  <si>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</si>
  <si>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</si>
  <si>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</si>
  <si>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</si>
  <si>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</si>
  <si>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</si>
  <si>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</si>
  <si>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</si>
  <si>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</si>
  <si>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</si>
  <si>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</si>
  <si>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</si>
  <si>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</si>
  <si>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</si>
  <si>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</si>
  <si>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</si>
  <si>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</si>
  <si>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</si>
  <si>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</si>
  <si>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</si>
  <si>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</si>
  <si>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</si>
  <si>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</si>
  <si>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</si>
  <si>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</si>
  <si>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</si>
  <si>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</si>
  <si>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</si>
  <si>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</si>
  <si>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</si>
  <si>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</si>
  <si>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</si>
  <si>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</si>
  <si>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</si>
  <si>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</si>
  <si>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</si>
  <si>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</si>
  <si>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</si>
  <si>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</si>
  <si>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</si>
  <si>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</si>
  <si>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</si>
  <si>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</si>
  <si>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</si>
  <si>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</si>
  <si>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</si>
  <si>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</si>
  <si>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</si>
  <si>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</si>
  <si>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</si>
  <si>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</si>
  <si>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</si>
  <si>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</si>
  <si>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</si>
  <si>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</si>
  <si>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</si>
  <si>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</si>
  <si>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</si>
  <si>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</si>
  <si>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</si>
  <si>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</si>
  <si>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</si>
  <si>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</si>
  <si>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</si>
  <si>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</si>
  <si>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</si>
  <si>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</si>
  <si>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</si>
  <si>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</si>
  <si>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</si>
  <si>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</si>
  <si>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</si>
  <si>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</si>
  <si>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</si>
  <si>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</si>
  <si>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</si>
  <si>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</si>
  <si>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</si>
  <si>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</si>
  <si>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</si>
  <si>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</si>
  <si>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</si>
  <si>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</si>
  <si>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</si>
  <si>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</si>
  <si>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</si>
  <si>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</si>
  <si>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</si>
  <si>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</si>
  <si>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</si>
  <si>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</si>
  <si>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</si>
  <si>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</si>
  <si>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</si>
  <si>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</si>
  <si>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</si>
  <si>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</si>
  <si>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</si>
  <si>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</si>
  <si>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</si>
  <si>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</si>
  <si>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</si>
  <si>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</si>
  <si>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</si>
  <si>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</si>
  <si>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</si>
  <si>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</si>
  <si>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</si>
  <si>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</si>
  <si>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</si>
  <si>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</si>
  <si>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</si>
  <si>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</si>
  <si>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</si>
  <si>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</si>
  <si>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</si>
  <si>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</si>
  <si>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</si>
  <si>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</si>
  <si>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</si>
  <si>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</si>
  <si>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</si>
  <si>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</si>
  <si>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</si>
  <si>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</si>
  <si>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</si>
  <si>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</si>
  <si>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</si>
  <si>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</si>
  <si>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</si>
  <si>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</si>
  <si>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</si>
  <si>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</si>
  <si>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</si>
  <si>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</si>
  <si>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</si>
  <si>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</si>
  <si>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</si>
  <si>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</si>
  <si>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</si>
  <si>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</si>
  <si>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</si>
  <si>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</si>
  <si>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</si>
  <si>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</si>
  <si>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</si>
  <si>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</si>
  <si>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</si>
  <si>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</si>
  <si>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</si>
  <si>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</si>
  <si>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</si>
  <si>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</si>
  <si>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</si>
  <si>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</si>
  <si>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</si>
  <si>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</si>
  <si>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</si>
  <si>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</si>
  <si>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</si>
  <si>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</si>
  <si>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</si>
  <si>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</si>
  <si>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</si>
  <si>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</si>
  <si>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</si>
  <si>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</si>
  <si>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</si>
  <si>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</si>
  <si>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</si>
  <si>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</si>
  <si>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</si>
  <si>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</si>
  <si>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</si>
  <si>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</si>
  <si>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</si>
  <si>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</si>
  <si>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</si>
  <si>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</si>
  <si>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</si>
  <si>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</si>
  <si>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</si>
  <si>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</si>
  <si>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</si>
  <si>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</si>
  <si>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</si>
  <si>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</si>
  <si>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</si>
  <si>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</si>
  <si>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</si>
  <si>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</si>
  <si>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</si>
  <si>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</si>
  <si>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</si>
  <si>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</si>
  <si>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</si>
  <si>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</si>
  <si>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</si>
  <si>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</si>
  <si>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</si>
  <si>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</si>
  <si>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</si>
  <si>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</si>
  <si>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</si>
  <si>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</si>
  <si>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</si>
  <si>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</si>
  <si>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</si>
  <si>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</si>
  <si>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</si>
  <si>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</si>
  <si>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</si>
  <si>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</si>
  <si>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</si>
  <si>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</si>
  <si>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</si>
  <si>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</si>
  <si>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</si>
  <si>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</si>
  <si>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</si>
  <si>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</si>
  <si>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</si>
  <si>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</si>
  <si>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</si>
  <si>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</si>
  <si>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</si>
  <si>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</si>
  <si>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</si>
  <si>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</si>
  <si>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</si>
  <si>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</si>
  <si>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</si>
  <si>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</si>
  <si>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</si>
  <si>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</si>
  <si>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</si>
  <si>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</si>
  <si>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</si>
  <si>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</si>
  <si>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</si>
  <si>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</si>
  <si>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</si>
  <si>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</si>
  <si>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</si>
  <si>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</si>
  <si>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</si>
  <si>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</si>
  <si>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</si>
  <si>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</si>
  <si>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</si>
  <si>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</si>
  <si>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</si>
  <si>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</si>
  <si>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</si>
  <si>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</si>
  <si>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</si>
  <si>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</si>
  <si>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</si>
  <si>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</si>
  <si>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</si>
  <si>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</si>
  <si>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</si>
  <si>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</si>
  <si>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</si>
  <si>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</si>
  <si>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</si>
  <si>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</si>
  <si>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</si>
  <si>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</si>
  <si>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</si>
  <si>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</si>
  <si>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</si>
  <si>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</si>
  <si>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</si>
  <si>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</si>
  <si>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</si>
  <si>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</si>
  <si>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</si>
  <si>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</si>
  <si>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</si>
  <si>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</si>
  <si>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</si>
  <si>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</si>
  <si>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</si>
  <si>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</si>
  <si>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</si>
  <si>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</si>
  <si>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</si>
  <si>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</si>
  <si>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</si>
  <si>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</si>
  <si>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</si>
  <si>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</si>
  <si>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</si>
  <si>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</si>
  <si>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</si>
  <si>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</si>
  <si>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</si>
  <si>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</si>
  <si>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</si>
  <si>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</si>
  <si>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</si>
  <si>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</si>
  <si>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</si>
  <si>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</si>
  <si>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</si>
  <si>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</si>
  <si>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</si>
  <si>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</si>
  <si>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</si>
  <si>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</si>
  <si>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</si>
  <si>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</si>
  <si>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</si>
  <si>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</si>
  <si>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</si>
  <si>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</si>
  <si>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</si>
  <si>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</si>
  <si>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</si>
  <si>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</si>
  <si>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</si>
  <si>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</si>
  <si>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</si>
  <si>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</si>
  <si>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</si>
  <si>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</si>
  <si>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</si>
  <si>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</si>
  <si>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</si>
  <si>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</si>
  <si>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</si>
  <si>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</si>
  <si>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</si>
  <si>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</si>
  <si>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</si>
  <si>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</si>
  <si>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</si>
  <si>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</si>
  <si>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</si>
  <si>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</si>
  <si>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</si>
  <si>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</si>
  <si>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</si>
  <si>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</si>
  <si>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</si>
  <si>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</si>
  <si>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</si>
  <si>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</si>
  <si>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</si>
  <si>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</si>
  <si>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</si>
  <si>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</si>
  <si>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</si>
  <si>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</si>
  <si>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</si>
  <si>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</si>
  <si>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</si>
  <si>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</si>
  <si>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</si>
  <si>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</si>
  <si>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</si>
  <si>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</si>
  <si>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</si>
  <si>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</si>
  <si>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</si>
  <si>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</si>
  <si>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</si>
  <si>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</si>
  <si>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</si>
  <si>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</si>
  <si>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</si>
  <si>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</si>
  <si>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</si>
  <si>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</si>
  <si>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</si>
  <si>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</si>
  <si>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</si>
  <si>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</si>
  <si>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</si>
  <si>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</si>
  <si>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</si>
  <si>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</si>
  <si>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</si>
  <si>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</si>
  <si>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</si>
  <si>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</si>
  <si>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</si>
  <si>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</si>
  <si>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</si>
  <si>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</si>
  <si>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</si>
  <si>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</si>
  <si>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</si>
  <si>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</si>
  <si>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</si>
  <si>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</si>
  <si>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</si>
  <si>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</si>
  <si>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</si>
  <si>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</si>
  <si>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</si>
  <si>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</si>
  <si>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</si>
  <si>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</si>
  <si>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</si>
  <si>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</si>
  <si>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</si>
  <si>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</si>
  <si>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</si>
  <si>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</si>
  <si>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</si>
  <si>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</si>
  <si>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</si>
  <si>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</si>
  <si>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</si>
  <si>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</si>
  <si>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</si>
  <si>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</si>
  <si>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</si>
  <si>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</si>
  <si>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</si>
  <si>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</si>
  <si>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</si>
  <si>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</si>
  <si>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</si>
  <si>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</si>
  <si>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</si>
  <si>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</si>
  <si>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</si>
  <si>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</si>
  <si>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</si>
  <si>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</si>
  <si>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</si>
  <si>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</si>
  <si>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</si>
  <si>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</si>
  <si>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</si>
  <si>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</si>
  <si>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</si>
  <si>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</si>
  <si>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</si>
  <si>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</si>
  <si>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</si>
  <si>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</si>
  <si>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</si>
  <si>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</si>
  <si>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</si>
  <si>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</si>
  <si>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</si>
  <si>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</si>
  <si>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</si>
  <si>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</si>
  <si>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</si>
  <si>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</si>
  <si>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</si>
  <si>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</si>
  <si>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</si>
  <si>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</si>
  <si>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</si>
  <si>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</si>
  <si>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</si>
  <si>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</si>
  <si>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</si>
  <si>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</si>
  <si>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</si>
  <si>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</si>
  <si>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</si>
  <si>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</si>
  <si>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</si>
  <si>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</si>
  <si>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</si>
  <si>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</si>
  <si>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</si>
  <si>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</si>
  <si>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</si>
  <si>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</si>
  <si>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</si>
  <si>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</si>
  <si>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</si>
  <si>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</si>
  <si>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</si>
  <si>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</si>
  <si>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</si>
  <si>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</si>
  <si>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</si>
  <si>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</si>
  <si>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</si>
  <si>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</si>
  <si>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</si>
  <si>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</si>
  <si>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</si>
  <si>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</si>
  <si>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</si>
  <si>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</si>
  <si>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</si>
  <si>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</si>
  <si>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</si>
  <si>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</si>
  <si>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</si>
  <si>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</si>
  <si>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</si>
  <si>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</si>
  <si>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</si>
  <si>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</si>
  <si>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</si>
  <si>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</si>
  <si>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</si>
  <si>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</si>
  <si>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</si>
  <si>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</si>
  <si>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</si>
  <si>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</si>
  <si>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</si>
  <si>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</si>
  <si>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</si>
  <si>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</si>
  <si>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</si>
  <si>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</si>
  <si>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</si>
  <si>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</si>
  <si>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</si>
  <si>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</si>
  <si>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</si>
  <si>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</si>
  <si>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</si>
  <si>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</si>
  <si>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</si>
  <si>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</si>
  <si>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</si>
  <si>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</si>
  <si>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</si>
  <si>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</si>
  <si>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</si>
  <si>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</si>
  <si>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</si>
  <si>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</si>
  <si>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</si>
  <si>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</si>
  <si>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</si>
  <si>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</si>
  <si>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</si>
  <si>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</si>
  <si>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</si>
  <si>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</si>
  <si>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</si>
  <si>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</si>
  <si>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</si>
  <si>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</si>
  <si>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</si>
  <si>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</si>
  <si>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</si>
  <si>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</si>
  <si>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</si>
  <si>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</si>
  <si>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</si>
  <si>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</si>
  <si>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</si>
  <si>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</si>
  <si>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</si>
  <si>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</si>
  <si>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</si>
  <si>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</si>
  <si>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</si>
  <si>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</si>
  <si>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</si>
  <si>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</si>
  <si>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</si>
  <si>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</si>
  <si>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</si>
  <si>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</si>
  <si>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</si>
  <si>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</si>
  <si>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</si>
  <si>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</si>
  <si>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</si>
  <si>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</si>
  <si>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</si>
  <si>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</si>
  <si>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</si>
  <si>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</si>
  <si>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</si>
  <si>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</si>
  <si>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</si>
  <si>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</si>
  <si>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</si>
  <si>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</si>
  <si>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</si>
  <si>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</si>
  <si>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</si>
  <si>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</si>
  <si>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</si>
  <si>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</si>
  <si>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</si>
  <si>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</si>
  <si>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</si>
  <si>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</si>
  <si>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</si>
  <si>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</si>
  <si>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</si>
  <si>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</si>
  <si>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</si>
  <si>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</si>
  <si>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</si>
  <si>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</si>
  <si>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</si>
  <si>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</si>
  <si>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</si>
  <si>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</si>
  <si>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</si>
  <si>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</si>
  <si>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</si>
  <si>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</si>
  <si>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</si>
  <si>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</si>
  <si>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</si>
  <si>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</si>
  <si>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</si>
  <si>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</si>
  <si>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</si>
  <si>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</si>
  <si>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</si>
  <si>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</si>
  <si>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</si>
  <si>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</si>
  <si>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</si>
  <si>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</si>
  <si>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</si>
  <si>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</si>
  <si>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</si>
  <si>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</si>
  <si>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</si>
  <si>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</si>
  <si>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</si>
  <si>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</si>
  <si>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</si>
  <si>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</si>
  <si>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</si>
  <si>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</si>
  <si>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</si>
  <si>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</si>
  <si>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</si>
  <si>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</si>
  <si>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</si>
  <si>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</si>
  <si>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</si>
  <si>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</si>
  <si>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</si>
  <si>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</si>
  <si>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</si>
  <si>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</si>
  <si>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</si>
  <si>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</si>
  <si>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</si>
  <si>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</si>
  <si>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</si>
  <si>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</si>
  <si>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</si>
  <si>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</si>
  <si>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</si>
  <si>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</si>
  <si>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</si>
  <si>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</si>
  <si>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</si>
  <si>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</si>
  <si>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</si>
  <si>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</si>
  <si>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</si>
  <si>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</si>
  <si>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</si>
  <si>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</si>
  <si>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</si>
  <si>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</si>
  <si>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</si>
  <si>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</si>
  <si>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</si>
  <si>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</si>
  <si>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</si>
  <si>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</si>
  <si>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</si>
  <si>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</si>
  <si>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</si>
  <si>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</si>
  <si>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</si>
  <si>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</si>
  <si>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</si>
  <si>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</si>
  <si>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</si>
  <si>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</si>
  <si>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</si>
  <si>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</si>
  <si>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</si>
  <si>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</si>
  <si>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</si>
  <si>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</si>
  <si>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</si>
  <si>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</si>
  <si>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</si>
  <si>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</si>
  <si>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</si>
  <si>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</si>
  <si>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</si>
  <si>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</si>
  <si>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</si>
  <si>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</si>
  <si>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</si>
  <si>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</si>
  <si>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</si>
  <si>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</si>
  <si>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</si>
  <si>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</si>
  <si>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</si>
  <si>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</si>
  <si>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</si>
  <si>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</si>
  <si>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</si>
  <si>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</si>
  <si>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</si>
  <si>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</si>
  <si>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</si>
  <si>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</si>
  <si>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</si>
  <si>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</si>
  <si>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</si>
  <si>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</si>
  <si>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</si>
  <si>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</si>
  <si>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</si>
  <si>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</si>
  <si>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</si>
  <si>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</si>
  <si>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</si>
  <si>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</si>
  <si>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</si>
  <si>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</si>
  <si>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</si>
  <si>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</si>
  <si>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</si>
  <si>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</si>
  <si>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</si>
  <si>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</si>
  <si>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</si>
  <si>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</si>
  <si>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</si>
  <si>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</si>
  <si>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</si>
  <si>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</si>
  <si>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</si>
  <si>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</si>
  <si>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</si>
  <si>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</si>
  <si>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</si>
  <si>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</si>
  <si>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</si>
  <si>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</si>
  <si>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</si>
  <si>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</si>
  <si>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</si>
  <si>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</si>
  <si>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</si>
  <si>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</si>
  <si>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</si>
  <si>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</si>
  <si>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</si>
  <si>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</si>
  <si>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</si>
  <si>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</si>
  <si>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</si>
  <si>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</si>
  <si>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</si>
  <si>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</si>
  <si>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</si>
  <si>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</si>
  <si>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</si>
  <si>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</si>
  <si>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</si>
  <si>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</si>
  <si>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</si>
  <si>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</si>
  <si>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</si>
  <si>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</si>
  <si>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</si>
  <si>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</si>
  <si>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</si>
  <si>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</si>
  <si>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</si>
  <si>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</si>
  <si>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</si>
  <si>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</si>
  <si>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</si>
  <si>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</si>
  <si>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</si>
  <si>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</si>
  <si>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</si>
  <si>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</si>
  <si>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</si>
  <si>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</si>
  <si>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</si>
  <si>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</si>
  <si>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</si>
  <si>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</si>
  <si>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</si>
  <si>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</si>
  <si>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</si>
  <si>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</si>
  <si>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</si>
  <si>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</si>
  <si>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</si>
  <si>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</si>
  <si>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</si>
  <si>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</si>
  <si>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</si>
  <si>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</si>
  <si>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</si>
  <si>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</si>
  <si>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</si>
  <si>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</si>
  <si>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</si>
  <si>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</si>
  <si>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</si>
  <si>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</si>
  <si>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</si>
  <si>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</si>
  <si>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</si>
  <si>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</si>
  <si>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</si>
  <si>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</si>
  <si>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</si>
  <si>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</si>
  <si>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</si>
  <si>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</si>
  <si>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</si>
  <si>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</si>
  <si>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</si>
  <si>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</si>
  <si>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</si>
  <si>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</si>
  <si>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</si>
  <si>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</si>
  <si>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</si>
  <si>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</si>
  <si>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</si>
  <si>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</si>
  <si>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</si>
  <si>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</si>
  <si>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</si>
  <si>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</si>
  <si>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</si>
  <si>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</si>
  <si>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</si>
  <si>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</si>
  <si>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</si>
  <si>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</si>
  <si>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</si>
  <si>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</si>
  <si>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</si>
  <si>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</si>
  <si>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</si>
  <si>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</si>
  <si>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</si>
  <si>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</si>
  <si>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</si>
  <si>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</si>
  <si>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</si>
  <si>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</si>
  <si>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</si>
  <si>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</si>
  <si>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</si>
  <si>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</si>
  <si>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</si>
  <si>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</si>
  <si>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</si>
  <si>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</si>
  <si>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</si>
  <si>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</si>
  <si>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</si>
  <si>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</si>
  <si>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</si>
  <si>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</si>
  <si>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</si>
  <si>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</si>
  <si>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</si>
  <si>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</si>
  <si>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</si>
  <si>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</si>
  <si>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</si>
  <si>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</si>
  <si>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</si>
  <si>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</si>
  <si>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</si>
  <si>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</si>
  <si>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</si>
  <si>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</si>
  <si>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</si>
  <si>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</si>
  <si>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</si>
  <si>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</si>
  <si>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</si>
  <si>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</si>
  <si>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</si>
  <si>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</si>
  <si>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</si>
  <si>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</si>
  <si>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</si>
  <si>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</si>
  <si>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</si>
  <si>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</si>
  <si>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</si>
  <si>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</si>
  <si>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</si>
  <si>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</si>
  <si>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</si>
  <si>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</si>
  <si>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</si>
  <si>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</si>
  <si>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</si>
  <si>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</si>
  <si>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</si>
  <si>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</si>
  <si>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</si>
  <si>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</si>
  <si>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</si>
  <si>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</si>
  <si>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</si>
  <si>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</si>
  <si>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</si>
  <si>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</si>
  <si>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</si>
  <si>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</si>
  <si>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</si>
  <si>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</si>
  <si>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</si>
  <si>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</si>
  <si>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</si>
  <si>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</si>
  <si>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</si>
  <si>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</si>
  <si>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</si>
  <si>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</si>
  <si>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</si>
  <si>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</si>
  <si>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</si>
  <si>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</si>
  <si>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</si>
  <si>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</si>
  <si>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</si>
  <si>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</si>
  <si>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</si>
  <si>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</si>
  <si>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</si>
  <si>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</si>
  <si>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</si>
  <si>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</si>
  <si>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</si>
  <si>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</si>
  <si>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</si>
  <si>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</si>
  <si>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</si>
  <si>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</si>
  <si>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</si>
  <si>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</si>
  <si>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</si>
  <si>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</si>
  <si>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</si>
  <si>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</si>
  <si>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</si>
  <si>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</si>
  <si>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</si>
  <si>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</si>
  <si>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</si>
  <si>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</si>
  <si>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</si>
  <si>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</si>
  <si>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</si>
  <si>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</si>
  <si>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</si>
  <si>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</si>
  <si>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</si>
  <si>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</si>
  <si>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</si>
  <si>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</si>
  <si>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</si>
  <si>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</si>
  <si>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</si>
  <si>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</si>
  <si>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</si>
  <si>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</si>
  <si>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</si>
  <si>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</si>
  <si>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</si>
  <si>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</si>
  <si>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</si>
  <si>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</si>
  <si>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</si>
  <si>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</si>
  <si>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</si>
  <si>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</si>
  <si>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</si>
  <si>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</si>
  <si>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</si>
  <si>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</si>
  <si>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</si>
  <si>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</si>
  <si>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</si>
  <si>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</si>
  <si>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</si>
  <si>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</si>
  <si>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</si>
  <si>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</si>
  <si>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</si>
  <si>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</si>
  <si>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</si>
  <si>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</si>
  <si>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</si>
  <si>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</si>
  <si>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</si>
  <si>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</si>
  <si>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</si>
  <si>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</si>
  <si>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</si>
  <si>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</si>
  <si>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</si>
  <si>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</si>
  <si>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</si>
  <si>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</si>
  <si>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</si>
  <si>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</si>
  <si>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</si>
  <si>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</si>
  <si>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</si>
  <si>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</si>
  <si>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</si>
  <si>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</si>
  <si>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</si>
  <si>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</si>
  <si>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</si>
  <si>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</si>
  <si>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</si>
  <si>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</si>
  <si>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</si>
  <si>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</si>
  <si>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</si>
  <si>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</si>
  <si>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</si>
  <si>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</si>
  <si>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</si>
  <si>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</si>
  <si>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</si>
  <si>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</si>
  <si>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</si>
  <si>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</si>
  <si>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</si>
  <si>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</si>
  <si>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</si>
  <si>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</si>
  <si>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</si>
  <si>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</si>
  <si>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</si>
  <si>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</si>
  <si>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</si>
  <si>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</si>
  <si>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</si>
  <si>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</si>
  <si>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</si>
  <si>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</si>
  <si>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</si>
  <si>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</si>
  <si>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</si>
  <si>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</si>
  <si>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</si>
  <si>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</si>
  <si>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</si>
  <si>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</si>
  <si>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</si>
  <si>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</si>
  <si>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</si>
  <si>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</si>
  <si>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</si>
  <si>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</si>
  <si>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</si>
  <si>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</si>
  <si>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</si>
  <si>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</si>
  <si>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</si>
  <si>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</si>
  <si>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</si>
  <si>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</si>
  <si>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</si>
  <si>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</si>
  <si>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</si>
  <si>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</si>
  <si>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</si>
  <si>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</si>
  <si>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</si>
  <si>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</si>
  <si>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</si>
  <si>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</si>
  <si>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</si>
  <si>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</si>
  <si>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</si>
  <si>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</si>
  <si>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</si>
  <si>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</si>
  <si>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</si>
  <si>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</si>
  <si>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</si>
  <si>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</si>
  <si>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</si>
  <si>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</si>
  <si>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</si>
  <si>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</si>
  <si>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</si>
  <si>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</si>
  <si>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</si>
  <si>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</si>
  <si>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</si>
  <si>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</si>
  <si>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</si>
  <si>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</si>
  <si>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</si>
  <si>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</si>
  <si>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</si>
  <si>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</si>
  <si>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</si>
  <si>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</si>
  <si>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</si>
  <si>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</si>
  <si>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</si>
  <si>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</si>
  <si>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</si>
  <si>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</si>
  <si>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</si>
  <si>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</si>
  <si>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</si>
  <si>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</si>
  <si>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</si>
  <si>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</si>
  <si>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</si>
  <si>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</si>
  <si>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</si>
  <si>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</si>
  <si>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</si>
  <si>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</si>
  <si>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</si>
  <si>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</si>
  <si>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</si>
  <si>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</si>
  <si>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</si>
  <si>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</si>
  <si>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</si>
  <si>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</si>
  <si>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</si>
  <si>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</si>
  <si>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</si>
  <si>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</si>
  <si>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</si>
  <si>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</si>
  <si>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</si>
  <si>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</si>
  <si>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</si>
  <si>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</si>
  <si>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</si>
  <si>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</si>
  <si>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</si>
  <si>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</si>
  <si>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</si>
  <si>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</si>
  <si>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</si>
  <si>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</si>
  <si>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</si>
  <si>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</si>
  <si>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</si>
  <si>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</si>
  <si>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</si>
  <si>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</si>
  <si>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</si>
  <si>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</si>
  <si>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</si>
  <si>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</si>
  <si>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</si>
  <si>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</si>
  <si>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</si>
  <si>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</si>
  <si>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</si>
  <si>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</si>
  <si>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</si>
  <si>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</si>
  <si>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</si>
  <si>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</si>
  <si>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</si>
  <si>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</si>
  <si>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</si>
  <si>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</si>
  <si>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</si>
  <si>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</si>
  <si>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</si>
  <si>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</si>
  <si>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</si>
  <si>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</si>
  <si>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</si>
  <si>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</si>
  <si>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</si>
  <si>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</si>
  <si>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</si>
  <si>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</si>
  <si>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</si>
  <si>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</si>
  <si>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</si>
  <si>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</si>
  <si>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</si>
  <si>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</si>
  <si>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</si>
  <si>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</si>
  <si>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</si>
  <si>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</si>
  <si>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</si>
  <si>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</si>
  <si>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</si>
  <si>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</si>
  <si>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</si>
  <si>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</si>
  <si>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</si>
  <si>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</si>
  <si>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</si>
  <si>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</si>
  <si>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</si>
  <si>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</si>
  <si>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</si>
  <si>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</si>
  <si>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</si>
  <si>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</si>
  <si>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</si>
  <si>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</si>
  <si>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</si>
  <si>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</si>
  <si>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</si>
  <si>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</si>
  <si>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</si>
  <si>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</si>
  <si>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</si>
  <si>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</si>
  <si>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</si>
  <si>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</si>
  <si>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</si>
  <si>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</si>
  <si>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</si>
  <si>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</si>
  <si>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</si>
  <si>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</si>
  <si>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</si>
  <si>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</si>
  <si>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</si>
  <si>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</si>
  <si>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</si>
  <si>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</si>
  <si>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</si>
  <si>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</si>
  <si>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</si>
  <si>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</si>
  <si>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</si>
  <si>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</si>
  <si>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</si>
  <si>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</si>
  <si>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</si>
  <si>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</si>
  <si>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</si>
  <si>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</si>
  <si>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</si>
  <si>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</si>
  <si>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</si>
  <si>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</si>
  <si>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</si>
  <si>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</si>
  <si>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</si>
  <si>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</si>
  <si>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</si>
  <si>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</si>
  <si>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</si>
  <si>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</si>
  <si>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</si>
  <si>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</si>
  <si>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</si>
  <si>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</si>
  <si>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</si>
  <si>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</si>
  <si>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</si>
  <si>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</si>
  <si>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</si>
  <si>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</si>
  <si>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</si>
  <si>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</si>
  <si>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</si>
  <si>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</si>
  <si>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</si>
  <si>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</si>
  <si>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</si>
  <si>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</si>
  <si>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</si>
  <si>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</si>
  <si>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</si>
  <si>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</si>
  <si>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</si>
  <si>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</si>
  <si>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</si>
  <si>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</si>
  <si>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</si>
  <si>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</si>
  <si>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</si>
  <si>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</si>
  <si>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</si>
  <si>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</si>
  <si>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</si>
  <si>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</si>
  <si>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</si>
  <si>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</si>
  <si>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</si>
  <si>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</si>
  <si>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</si>
  <si>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</si>
  <si>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</si>
  <si>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</si>
  <si>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</si>
  <si>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</si>
  <si>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</si>
  <si>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</si>
  <si>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</si>
  <si>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</si>
  <si>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</si>
  <si>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</si>
  <si>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</si>
  <si>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</si>
  <si>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</si>
  <si>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</si>
  <si>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</si>
  <si>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</si>
  <si>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</si>
  <si>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</si>
  <si>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</si>
  <si>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</si>
  <si>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</si>
  <si>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</si>
  <si>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</si>
  <si>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</si>
  <si>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</si>
  <si>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</si>
  <si>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</si>
  <si>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</si>
  <si>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</si>
  <si>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</si>
  <si>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</si>
  <si>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</si>
  <si>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</si>
  <si>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</si>
  <si>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</si>
  <si>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</si>
  <si>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</si>
  <si>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</si>
  <si>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</si>
  <si>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</si>
  <si>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</si>
  <si>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</si>
  <si>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</si>
  <si>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</si>
  <si>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</si>
  <si>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</si>
  <si>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</si>
  <si>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</si>
  <si>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</si>
  <si>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</si>
  <si>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</si>
  <si>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</si>
  <si>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</si>
  <si>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</si>
  <si>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</si>
  <si>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</si>
  <si>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</si>
  <si>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</si>
  <si>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</si>
  <si>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</si>
  <si>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</si>
  <si>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</si>
  <si>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</si>
  <si>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</si>
  <si>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</si>
  <si>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</si>
  <si>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</si>
  <si>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</si>
  <si>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</si>
  <si>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</si>
  <si>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</si>
  <si>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</si>
  <si>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</si>
  <si>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</si>
  <si>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</si>
  <si>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</si>
  <si>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</si>
  <si>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</si>
  <si>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</si>
  <si>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</si>
  <si>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</si>
  <si>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</si>
  <si>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</si>
  <si>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</si>
  <si>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</si>
  <si>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</si>
  <si>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</si>
  <si>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</si>
  <si>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</si>
  <si>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</si>
  <si>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</si>
  <si>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</si>
  <si>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</si>
  <si>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</si>
  <si>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</si>
  <si>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</si>
  <si>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</si>
  <si>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</si>
  <si>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</si>
  <si>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</si>
  <si>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</si>
  <si>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</si>
  <si>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</si>
  <si>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</si>
  <si>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</si>
  <si>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</si>
  <si>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</si>
  <si>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</si>
  <si>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</si>
  <si>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</si>
  <si>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</si>
  <si>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</si>
  <si>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</si>
  <si>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</si>
  <si>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</si>
  <si>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</si>
  <si>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</si>
  <si>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</si>
  <si>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</si>
  <si>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</si>
  <si>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</si>
  <si>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</si>
  <si>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</si>
  <si>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</si>
  <si>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</si>
  <si>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</si>
  <si>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</si>
  <si>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</si>
  <si>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</si>
  <si>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</si>
  <si>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</si>
  <si>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</si>
  <si>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</si>
  <si>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</si>
  <si>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</si>
  <si>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</si>
  <si>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</si>
  <si>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</si>
  <si>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</si>
  <si>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</si>
  <si>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</si>
  <si>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</si>
  <si>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</si>
  <si>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</si>
  <si>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</si>
  <si>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</si>
  <si>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</si>
  <si>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</si>
  <si>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</si>
  <si>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</si>
  <si>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</si>
  <si>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</si>
  <si>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</si>
  <si>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</si>
  <si>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</si>
  <si>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</si>
  <si>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</si>
  <si>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</si>
  <si>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</si>
  <si>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</si>
  <si>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</si>
  <si>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</si>
  <si>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</si>
  <si>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</si>
  <si>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</si>
  <si>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</si>
  <si>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</si>
  <si>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</si>
  <si>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</si>
  <si>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</si>
  <si>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</si>
  <si>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</si>
  <si>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</si>
  <si>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</si>
  <si>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</si>
  <si>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</si>
  <si>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</si>
  <si>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</si>
  <si>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</si>
  <si>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</si>
  <si>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</si>
  <si>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</si>
  <si>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</si>
  <si>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</si>
  <si>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</si>
  <si>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</si>
  <si>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</si>
  <si>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</si>
  <si>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</si>
  <si>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</si>
  <si>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</si>
  <si>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</si>
  <si>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</si>
  <si>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</si>
  <si>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</si>
  <si>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</si>
  <si>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</si>
  <si>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</si>
  <si>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</si>
  <si>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</si>
  <si>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</si>
  <si>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</si>
  <si>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</si>
  <si>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</si>
  <si>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</si>
  <si>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</si>
  <si>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</si>
  <si>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</si>
  <si>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</si>
  <si>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</si>
  <si>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</si>
  <si>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</si>
  <si>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</si>
  <si>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</si>
  <si>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</si>
  <si>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</si>
  <si>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</si>
  <si>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</si>
  <si>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</si>
  <si>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</si>
  <si>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</si>
  <si>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</si>
  <si>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</si>
  <si>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</si>
  <si>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</si>
  <si>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</si>
  <si>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</si>
  <si>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</si>
  <si>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</si>
  <si>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</si>
  <si>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</si>
  <si>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</si>
  <si>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</si>
  <si>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</si>
  <si>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</si>
  <si>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</si>
  <si>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</si>
  <si>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</si>
  <si>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</si>
  <si>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</si>
  <si>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</si>
  <si>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</si>
  <si>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</si>
  <si>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</si>
  <si>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</si>
  <si>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</si>
  <si>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</si>
  <si>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</si>
  <si>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</si>
  <si>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</si>
  <si>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</si>
  <si>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</si>
  <si>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</si>
  <si>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</si>
  <si>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</si>
  <si>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</si>
  <si>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</si>
  <si>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</si>
  <si>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</si>
  <si>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</si>
  <si>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</si>
  <si>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</si>
  <si>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</si>
  <si>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</si>
  <si>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</si>
  <si>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</si>
  <si>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</si>
  <si>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</si>
  <si>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</si>
  <si>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</si>
  <si>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</si>
  <si>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</si>
  <si>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</si>
  <si>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</si>
  <si>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</si>
  <si>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</si>
  <si>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</si>
  <si>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</si>
  <si>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</si>
  <si>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</si>
  <si>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</si>
  <si>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</si>
  <si>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</si>
  <si>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</si>
  <si>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</si>
  <si>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</si>
  <si>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</si>
  <si>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</si>
  <si>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</si>
  <si>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</si>
  <si>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</si>
  <si>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</si>
  <si>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</si>
  <si>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</si>
  <si>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</si>
  <si>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</si>
  <si>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</si>
  <si>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</si>
  <si>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</si>
  <si>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</si>
  <si>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</si>
  <si>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</si>
  <si>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</si>
  <si>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</si>
  <si>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</si>
  <si>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</si>
  <si>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</si>
  <si>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</si>
  <si>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</si>
  <si>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</si>
  <si>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</si>
  <si>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</si>
  <si>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</si>
  <si>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</si>
  <si>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</si>
  <si>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</si>
  <si>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</si>
  <si>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</si>
  <si>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</si>
  <si>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</si>
  <si>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</si>
  <si>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</si>
  <si>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</si>
  <si>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</si>
  <si>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</si>
  <si>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</si>
  <si>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</si>
  <si>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</si>
  <si>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</si>
  <si>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</si>
  <si>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</si>
  <si>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</si>
  <si>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</si>
  <si>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</si>
  <si>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</si>
  <si>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</si>
  <si>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</si>
  <si>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</si>
  <si>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</si>
  <si>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</si>
  <si>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</si>
  <si>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</si>
  <si>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</si>
  <si>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</si>
  <si>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</si>
  <si>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</si>
  <si>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</si>
  <si>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</si>
  <si>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</si>
  <si>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</si>
  <si>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</si>
  <si>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</si>
  <si>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</si>
  <si>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</si>
  <si>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</si>
  <si>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</si>
  <si>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</si>
  <si>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</si>
  <si>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</si>
  <si>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</si>
  <si>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</si>
  <si>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</si>
  <si>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</si>
  <si>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</si>
  <si>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</si>
  <si>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</si>
  <si>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</si>
  <si>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</si>
  <si>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</si>
  <si>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</si>
  <si>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</si>
  <si>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</si>
  <si>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</si>
  <si>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</si>
  <si>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</si>
  <si>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</si>
  <si>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</si>
  <si>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</si>
  <si>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</si>
  <si>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</si>
  <si>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</si>
  <si>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</si>
  <si>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</si>
  <si>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</si>
  <si>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</si>
  <si>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</si>
  <si>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</si>
  <si>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</si>
  <si>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</si>
  <si>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</si>
  <si>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</si>
  <si>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</si>
  <si>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</si>
  <si>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</si>
  <si>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</si>
  <si>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</si>
  <si>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</si>
  <si>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</si>
  <si>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</si>
  <si>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</si>
  <si>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</si>
  <si>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</si>
  <si>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</si>
  <si>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</si>
  <si>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</si>
  <si>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</si>
  <si>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</si>
  <si>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</si>
  <si>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</si>
  <si>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</si>
  <si>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</si>
  <si>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</si>
  <si>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</si>
  <si>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</si>
  <si>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</si>
  <si>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</si>
  <si>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</si>
  <si>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</si>
  <si>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</si>
  <si>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</si>
  <si>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</si>
  <si>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</si>
  <si>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</si>
  <si>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</si>
  <si>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</si>
  <si>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</si>
  <si>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</si>
  <si>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</si>
  <si>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</si>
  <si>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</si>
  <si>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</si>
  <si>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</si>
  <si>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</si>
  <si>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</si>
  <si>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</si>
  <si>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</si>
  <si>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</si>
  <si>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</si>
  <si>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</si>
  <si>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</si>
  <si>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</si>
  <si>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</si>
  <si>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</si>
  <si>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</si>
  <si>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</si>
  <si>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</si>
  <si>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</si>
  <si>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</si>
  <si>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</si>
  <si>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</si>
  <si>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</si>
  <si>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</si>
  <si>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</si>
  <si>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</si>
  <si>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</si>
  <si>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</si>
  <si>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</si>
  <si>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</si>
  <si>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</si>
  <si>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</si>
  <si>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</si>
  <si>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</si>
  <si>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</si>
  <si>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</si>
  <si>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</si>
  <si>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</si>
  <si>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</si>
  <si>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</si>
  <si>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</si>
  <si>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</si>
  <si>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</si>
  <si>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</si>
  <si>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</si>
  <si>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</si>
  <si>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</si>
  <si>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</si>
  <si>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</si>
  <si>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</si>
  <si>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</si>
  <si>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</si>
  <si>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</si>
  <si>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</si>
  <si>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</si>
  <si>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</si>
  <si>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</si>
  <si>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</si>
  <si>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</si>
  <si>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</si>
  <si>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</si>
  <si>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</si>
  <si>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</si>
  <si>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</si>
  <si>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</si>
  <si>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</si>
  <si>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</si>
  <si>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</si>
  <si>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</si>
  <si>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</si>
  <si>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</si>
  <si>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</si>
  <si>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</si>
  <si>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</si>
  <si>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</si>
  <si>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</si>
  <si>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</si>
  <si>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</si>
  <si>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</si>
  <si>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</si>
  <si>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</si>
  <si>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</si>
  <si>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</si>
  <si>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</si>
  <si>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</si>
  <si>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</si>
  <si>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</si>
  <si>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</si>
  <si>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</si>
  <si>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</si>
  <si>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</si>
  <si>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</si>
  <si>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</si>
  <si>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</si>
  <si>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</si>
  <si>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</si>
  <si>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</si>
  <si>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</si>
  <si>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</si>
  <si>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</si>
  <si>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</si>
  <si>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</si>
  <si>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</si>
  <si>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</si>
  <si>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</si>
  <si>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</si>
  <si>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</si>
  <si>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</si>
  <si>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</si>
  <si>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</si>
  <si>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</si>
  <si>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</si>
  <si>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</si>
  <si>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</si>
  <si>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</si>
  <si>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</si>
  <si>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</si>
  <si>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</si>
  <si>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</si>
  <si>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</si>
  <si>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</si>
  <si>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</si>
  <si>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</si>
  <si>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</si>
  <si>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</si>
  <si>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</si>
  <si>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</si>
  <si>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</si>
  <si>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</si>
  <si>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</si>
  <si>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</si>
  <si>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</si>
  <si>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</si>
  <si>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</si>
  <si>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</si>
  <si>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</si>
  <si>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</si>
  <si>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</si>
  <si>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</si>
  <si>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</si>
  <si>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</si>
  <si>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</si>
  <si>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</si>
  <si>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</si>
  <si>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</si>
  <si>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</si>
  <si>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</si>
  <si>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</si>
  <si>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</si>
  <si>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</si>
  <si>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</si>
  <si>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</si>
  <si>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</si>
  <si>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</si>
  <si>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</si>
  <si>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</si>
  <si>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</si>
  <si>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</si>
  <si>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</si>
  <si>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</si>
  <si>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</si>
  <si>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</si>
  <si>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</si>
  <si>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</si>
  <si>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</si>
  <si>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</si>
  <si>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</si>
  <si>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</si>
  <si>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</si>
  <si>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</si>
  <si>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</si>
  <si>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</si>
  <si>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</si>
  <si>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</si>
  <si>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</si>
  <si>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</si>
  <si>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</si>
  <si>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</si>
  <si>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</si>
  <si>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</si>
  <si>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</si>
  <si>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</si>
  <si>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</si>
  <si>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</si>
  <si>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</si>
  <si>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</si>
  <si>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</si>
  <si>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</si>
  <si>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</si>
  <si>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</si>
  <si>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</si>
  <si>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</si>
  <si>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</si>
  <si>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</si>
  <si>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</si>
  <si>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</si>
  <si>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</si>
  <si>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</si>
  <si>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</si>
  <si>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</si>
  <si>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</si>
  <si>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</si>
  <si>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</si>
  <si>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</si>
  <si>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</si>
  <si>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</si>
  <si>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</si>
  <si>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</si>
  <si>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</si>
  <si>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</si>
  <si>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</si>
  <si>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</si>
  <si>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</si>
  <si>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</si>
  <si>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</si>
  <si>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</si>
  <si>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</si>
  <si>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</si>
  <si>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</si>
  <si>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</si>
  <si>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</si>
  <si>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</si>
  <si>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</si>
  <si>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</si>
  <si>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</si>
  <si>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</si>
  <si>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</si>
  <si>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</si>
  <si>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</si>
  <si>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</si>
  <si>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</si>
  <si>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</si>
  <si>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</si>
  <si>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</si>
  <si>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</si>
  <si>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</si>
  <si>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</si>
  <si>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</si>
  <si>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</si>
  <si>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</si>
  <si>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</si>
  <si>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</si>
  <si>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</si>
  <si>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</si>
  <si>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</si>
  <si>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</si>
  <si>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</si>
  <si>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</si>
  <si>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</si>
  <si>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</si>
  <si>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</si>
  <si>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</si>
  <si>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</si>
  <si>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</si>
  <si>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</si>
  <si>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</si>
  <si>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</si>
  <si>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</si>
  <si>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</si>
  <si>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</si>
  <si>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</si>
  <si>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</si>
  <si>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</si>
  <si>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</si>
  <si>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</si>
  <si>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</si>
  <si>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</si>
  <si>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</si>
  <si>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</si>
  <si>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</si>
  <si>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</si>
  <si>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</si>
  <si>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</si>
  <si>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</si>
  <si>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</si>
  <si>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</si>
  <si>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</si>
  <si>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</si>
  <si>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</si>
  <si>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</si>
  <si>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</si>
  <si>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</si>
  <si>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</si>
  <si>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</si>
  <si>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</si>
  <si>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</si>
  <si>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</si>
  <si>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</si>
  <si>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</si>
  <si>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</si>
  <si>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</si>
  <si>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</si>
  <si>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</si>
  <si>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</si>
  <si>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</si>
  <si>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</si>
  <si>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</si>
  <si>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</si>
  <si>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</si>
  <si>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</si>
  <si>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</si>
  <si>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</si>
  <si>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</si>
  <si>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</si>
  <si>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</si>
  <si>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</si>
  <si>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</si>
  <si>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</si>
  <si>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</si>
  <si>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</si>
  <si>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</si>
  <si>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</si>
  <si>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</si>
  <si>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</si>
  <si>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</si>
  <si>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</si>
  <si>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</si>
  <si>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</si>
  <si>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</si>
  <si>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</si>
  <si>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</si>
  <si>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</si>
  <si>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</si>
  <si>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</si>
  <si>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</si>
  <si>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</si>
  <si>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</si>
  <si>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</si>
  <si>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</si>
  <si>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</si>
  <si>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</si>
  <si>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</si>
  <si>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</si>
  <si>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</si>
  <si>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</si>
  <si>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</si>
  <si>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</si>
  <si>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</si>
  <si>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</si>
  <si>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</si>
  <si>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</si>
  <si>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</si>
  <si>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</si>
  <si>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</si>
  <si>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</si>
  <si>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</si>
  <si>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</si>
  <si>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</si>
  <si>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</si>
  <si>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</si>
  <si>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</si>
  <si>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</si>
  <si>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</si>
  <si>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</si>
  <si>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</si>
  <si>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</si>
  <si>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</si>
  <si>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</si>
  <si>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</si>
  <si>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</si>
  <si>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</si>
  <si>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</si>
  <si>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</si>
  <si>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</si>
  <si>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</si>
  <si>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</si>
  <si>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</si>
  <si>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</si>
  <si>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</si>
  <si>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</si>
  <si>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</si>
  <si>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</si>
  <si>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</si>
  <si>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</si>
  <si>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</si>
  <si>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</si>
  <si>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</si>
  <si>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</si>
  <si>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</si>
  <si>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</si>
  <si>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</si>
  <si>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</si>
  <si>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</si>
  <si>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</si>
  <si>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</si>
  <si>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</si>
  <si>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</si>
  <si>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</si>
  <si>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</si>
  <si>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</si>
  <si>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</si>
  <si>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</si>
  <si>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</si>
  <si>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</si>
  <si>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</si>
  <si>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</si>
  <si>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</si>
  <si>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</si>
  <si>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</si>
  <si>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</si>
  <si>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</si>
  <si>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</si>
  <si>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</si>
  <si>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</si>
  <si>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</si>
  <si>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</si>
  <si>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</si>
  <si>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</si>
  <si>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</si>
  <si>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</si>
  <si>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</si>
  <si>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</si>
  <si>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</si>
  <si>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</si>
  <si>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</si>
  <si>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</si>
  <si>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</si>
  <si>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</si>
  <si>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</si>
  <si>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</si>
  <si>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</si>
  <si>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</si>
  <si>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</si>
  <si>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</si>
  <si>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</si>
  <si>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</si>
  <si>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</si>
  <si>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</si>
  <si>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</si>
  <si>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</si>
  <si>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</si>
  <si>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</si>
  <si>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</si>
  <si>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</si>
  <si>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</si>
  <si>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</si>
  <si>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</si>
  <si>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</si>
  <si>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</si>
  <si>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</si>
  <si>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</si>
  <si>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</si>
  <si>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</si>
  <si>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</si>
  <si>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</si>
  <si>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</si>
  <si>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</si>
  <si>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</si>
  <si>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</si>
  <si>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</si>
  <si>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</si>
  <si>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</si>
  <si>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</si>
  <si>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</si>
  <si>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</si>
  <si>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</si>
  <si>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</si>
  <si>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</si>
  <si>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</si>
  <si>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</si>
  <si>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</si>
  <si>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</si>
  <si>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</si>
  <si>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</si>
  <si>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</si>
  <si>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</si>
  <si>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</si>
  <si>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</si>
  <si>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</si>
  <si>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</si>
  <si>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</si>
  <si>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</si>
  <si>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</si>
  <si>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</si>
  <si>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</si>
  <si>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</si>
  <si>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</si>
  <si>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</si>
  <si>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</si>
  <si>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</si>
  <si>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</si>
  <si>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</si>
  <si>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</si>
  <si>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</si>
  <si>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</si>
  <si>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</si>
  <si>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</si>
  <si>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</si>
  <si>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</si>
  <si>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</si>
  <si>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</si>
  <si>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</si>
  <si>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</si>
  <si>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</si>
  <si>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</si>
  <si>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</si>
  <si>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</si>
  <si>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</si>
  <si>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</si>
  <si>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</si>
  <si>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</si>
  <si>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</si>
  <si>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</si>
  <si>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</si>
  <si>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</si>
  <si>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</si>
  <si>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</si>
  <si>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</si>
  <si>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</si>
  <si>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</si>
  <si>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</si>
  <si>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</si>
  <si>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</si>
  <si>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</si>
  <si>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</si>
  <si>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</si>
  <si>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</si>
  <si>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</si>
  <si>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</si>
  <si>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</si>
  <si>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</si>
  <si>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</si>
  <si>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</si>
  <si>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</si>
  <si>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</si>
  <si>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</si>
  <si>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</si>
  <si>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</si>
  <si>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</si>
  <si>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</si>
  <si>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</si>
  <si>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</si>
  <si>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</si>
  <si>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</si>
  <si>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</si>
  <si>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</si>
  <si>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</si>
  <si>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</si>
  <si>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</si>
  <si>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</si>
  <si>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</si>
  <si>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</si>
  <si>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</si>
  <si>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</si>
  <si>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</si>
  <si>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</si>
  <si>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</si>
  <si>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</si>
  <si>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</si>
  <si>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</si>
  <si>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</si>
  <si>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</si>
  <si>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</si>
  <si>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</si>
  <si>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</si>
  <si>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</si>
  <si>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</si>
  <si>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</si>
  <si>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</si>
  <si>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</si>
  <si>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</si>
  <si>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</si>
  <si>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</si>
  <si>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</si>
  <si>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</si>
  <si>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</si>
  <si>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</si>
  <si>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</si>
  <si>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</si>
  <si>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</si>
  <si>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</si>
  <si>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</si>
  <si>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</si>
  <si>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</si>
  <si>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</si>
  <si>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</si>
  <si>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</si>
  <si>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</si>
  <si>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</si>
  <si>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</si>
  <si>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</si>
  <si>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</si>
  <si>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</si>
  <si>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</si>
  <si>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</si>
  <si>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</si>
  <si>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</si>
  <si>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</si>
  <si>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</si>
  <si>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</si>
  <si>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</si>
  <si>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</si>
  <si>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</si>
  <si>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</si>
  <si>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</si>
  <si>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</si>
  <si>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</si>
  <si>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</si>
  <si>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</si>
  <si>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</si>
  <si>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</si>
  <si>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</si>
  <si>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</si>
  <si>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</si>
  <si>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</si>
  <si>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</si>
  <si>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</si>
  <si>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</si>
  <si>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</si>
  <si>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</si>
  <si>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</si>
  <si>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</si>
  <si>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</si>
  <si>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</si>
  <si>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</si>
  <si>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</si>
  <si>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</si>
  <si>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</si>
  <si>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</si>
  <si>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</si>
  <si>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</si>
  <si>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</si>
  <si>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</si>
  <si>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</si>
  <si>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</si>
  <si>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</si>
  <si>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</si>
  <si>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</si>
  <si>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</si>
  <si>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</si>
  <si>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</si>
  <si>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</si>
  <si>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</si>
  <si>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</si>
  <si>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</si>
  <si>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</si>
  <si>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</si>
  <si>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</si>
  <si>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</si>
  <si>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</si>
  <si>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</si>
  <si>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</si>
  <si>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</si>
  <si>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</si>
  <si>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</si>
  <si>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</si>
  <si>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</si>
  <si>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</si>
  <si>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</si>
  <si>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</si>
  <si>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</si>
  <si>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</si>
  <si>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</si>
  <si>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</si>
  <si>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</si>
  <si>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</si>
  <si>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</si>
  <si>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</si>
  <si>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</si>
  <si>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</si>
  <si>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</si>
  <si>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</si>
  <si>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</si>
  <si>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</si>
  <si>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</si>
  <si>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</si>
  <si>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</si>
  <si>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</si>
  <si>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</si>
  <si>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</si>
  <si>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</si>
  <si>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</si>
  <si>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</si>
  <si>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</si>
  <si>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</si>
  <si>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</si>
  <si>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</si>
  <si>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</si>
  <si>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</si>
  <si>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</si>
  <si>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</si>
  <si>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</si>
  <si>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</si>
  <si>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</si>
  <si>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</si>
  <si>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</si>
  <si>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</si>
  <si>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</si>
  <si>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</si>
  <si>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</si>
  <si>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</si>
  <si>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</si>
  <si>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</si>
  <si>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</si>
  <si>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</si>
  <si>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</si>
  <si>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</si>
  <si>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</si>
  <si>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</si>
  <si>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</si>
  <si>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</si>
  <si>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</si>
  <si>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</si>
  <si>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</si>
  <si>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</si>
  <si>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</si>
  <si>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</si>
  <si>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</si>
  <si>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</si>
  <si>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</si>
  <si>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</si>
  <si>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</si>
  <si>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</si>
  <si>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</si>
  <si>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</si>
  <si>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</si>
  <si>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</si>
  <si>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</si>
  <si>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</si>
  <si>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</si>
  <si>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</si>
  <si>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</si>
  <si>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</si>
  <si>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</si>
  <si>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</si>
  <si>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</si>
  <si>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</si>
  <si>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</si>
  <si>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</si>
  <si>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</si>
  <si>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</si>
  <si>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</si>
  <si>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</si>
  <si>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</si>
  <si>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</si>
  <si>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</si>
  <si>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</si>
  <si>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</si>
  <si>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</si>
  <si>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</si>
  <si>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</si>
  <si>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</si>
  <si>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</si>
  <si>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</si>
  <si>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</si>
  <si>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</si>
  <si>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</si>
  <si>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</si>
  <si>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</si>
  <si>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</si>
  <si>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</si>
  <si>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</si>
  <si>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</si>
  <si>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</si>
  <si>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</si>
  <si>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</si>
  <si>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</si>
  <si>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</si>
  <si>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</si>
  <si>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</si>
  <si>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</si>
  <si>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</si>
  <si>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</si>
  <si>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</si>
  <si>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</si>
  <si>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</si>
  <si>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</si>
  <si>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</si>
  <si>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</si>
  <si>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</si>
  <si>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</si>
  <si>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</si>
  <si>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</si>
  <si>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</si>
  <si>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</si>
  <si>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</si>
  <si>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</si>
  <si>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</si>
  <si>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</si>
  <si>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</si>
  <si>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</si>
  <si>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</si>
  <si>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</si>
  <si>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</si>
  <si>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</si>
  <si>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</si>
  <si>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</si>
  <si>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</si>
  <si>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</si>
  <si>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</si>
  <si>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</si>
  <si>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</si>
  <si>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</si>
  <si>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</si>
  <si>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</si>
  <si>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</si>
  <si>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</si>
  <si>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</si>
  <si>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</si>
  <si>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</si>
  <si>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</si>
  <si>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</si>
  <si>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</si>
  <si>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</si>
  <si>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</si>
  <si>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</si>
  <si>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</si>
  <si>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</si>
  <si>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</si>
  <si>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</si>
  <si>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</si>
  <si>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</si>
  <si>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</si>
  <si>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</si>
  <si>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</si>
  <si>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</si>
  <si>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</si>
  <si>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</si>
  <si>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</si>
  <si>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</si>
  <si>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</si>
  <si>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</si>
  <si>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</si>
  <si>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</si>
  <si>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</si>
  <si>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</si>
  <si>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</si>
  <si>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</si>
  <si>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</si>
  <si>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</si>
  <si>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</si>
  <si>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</si>
  <si>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</si>
  <si>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</si>
  <si>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</si>
  <si>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</si>
  <si>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</si>
  <si>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</si>
  <si>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</si>
  <si>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</si>
  <si>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</si>
  <si>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</si>
  <si>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</si>
  <si>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</si>
  <si>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</si>
  <si>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</si>
  <si>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</si>
  <si>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</si>
  <si>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</si>
  <si>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</si>
  <si>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</si>
  <si>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</si>
  <si>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</si>
  <si>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</si>
  <si>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</si>
  <si>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</si>
  <si>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</si>
  <si>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</si>
  <si>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</si>
  <si>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</si>
  <si>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</si>
  <si>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</si>
  <si>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</si>
  <si>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</si>
  <si>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</si>
  <si>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</si>
  <si>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</si>
  <si>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</si>
  <si>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</si>
  <si>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</si>
  <si>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</si>
  <si>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</si>
  <si>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</si>
  <si>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</si>
  <si>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</si>
  <si>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</si>
  <si>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</si>
  <si>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</si>
  <si>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</si>
  <si>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</si>
  <si>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</si>
  <si>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</si>
  <si>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</si>
  <si>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</si>
  <si>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</si>
  <si>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</si>
  <si>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</si>
  <si>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</si>
  <si>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</si>
  <si>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</si>
  <si>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</si>
  <si>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</si>
  <si>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</si>
  <si>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</si>
  <si>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</si>
  <si>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</si>
  <si>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</si>
  <si>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</si>
  <si>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</si>
  <si>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</si>
  <si>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</si>
  <si>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</si>
  <si>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</si>
  <si>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</si>
  <si>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</si>
  <si>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</si>
  <si>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</si>
  <si>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</si>
  <si>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</si>
  <si>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</si>
  <si>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</si>
  <si>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</si>
  <si>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</si>
  <si>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</si>
  <si>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</si>
  <si>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</si>
  <si>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</si>
  <si>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</si>
  <si>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</si>
  <si>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</si>
  <si>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</si>
  <si>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</si>
  <si>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</si>
  <si>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</si>
  <si>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</si>
  <si>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</si>
  <si>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</si>
  <si>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</si>
  <si>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</si>
  <si>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</si>
  <si>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</si>
  <si>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</si>
  <si>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</si>
  <si>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</si>
  <si>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</si>
  <si>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</si>
  <si>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</si>
  <si>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</si>
  <si>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</si>
  <si>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</si>
  <si>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</si>
  <si>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</si>
  <si>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</si>
  <si>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</si>
  <si>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</si>
  <si>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</si>
  <si>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</si>
  <si>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</si>
  <si>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</si>
  <si>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</si>
  <si>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</si>
  <si>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</si>
  <si>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</si>
  <si>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</si>
  <si>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</si>
  <si>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</si>
  <si>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</si>
  <si>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</si>
  <si>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</si>
  <si>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</si>
  <si>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</si>
  <si>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</si>
  <si>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</si>
  <si>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</si>
  <si>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</si>
  <si>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</si>
  <si>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</si>
  <si>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</si>
  <si>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</si>
  <si>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</si>
  <si>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</si>
  <si>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</si>
  <si>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</si>
  <si>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</si>
  <si>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</si>
  <si>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</si>
  <si>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</si>
  <si>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</si>
  <si>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</si>
  <si>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</si>
  <si>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</si>
  <si>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</si>
  <si>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</si>
  <si>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</si>
  <si>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</si>
  <si>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</si>
  <si>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</si>
  <si>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</si>
  <si>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</si>
  <si>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</si>
  <si>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</si>
  <si>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</si>
  <si>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</si>
  <si>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</si>
  <si>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</si>
  <si>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</si>
  <si>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</si>
  <si>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</si>
  <si>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</si>
  <si>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</si>
  <si>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</si>
  <si>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</si>
  <si>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</si>
  <si>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</si>
  <si>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</si>
  <si>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</si>
  <si>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</si>
  <si>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</si>
  <si>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</si>
  <si>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</si>
  <si>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</si>
  <si>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</si>
  <si>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</si>
  <si>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</si>
  <si>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</si>
  <si>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</si>
  <si>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</si>
  <si>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</si>
  <si>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</si>
  <si>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</si>
  <si>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</si>
  <si>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</si>
  <si>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</si>
  <si>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</si>
  <si>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</si>
  <si>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</si>
  <si>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</si>
  <si>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</si>
  <si>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</si>
  <si>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</si>
  <si>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</si>
  <si>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</si>
  <si>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</si>
  <si>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</si>
  <si>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</si>
  <si>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</si>
  <si>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</si>
  <si>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</si>
  <si>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</si>
  <si>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</si>
  <si>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</si>
  <si>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</si>
  <si>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</si>
  <si>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</si>
  <si>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</si>
  <si>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</si>
  <si>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</si>
  <si>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</si>
  <si>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</si>
  <si>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</si>
  <si>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</si>
  <si>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</si>
  <si>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</si>
  <si>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</si>
  <si>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</si>
  <si>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</si>
  <si>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</si>
  <si>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</si>
  <si>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</si>
  <si>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</si>
  <si>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</si>
  <si>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</si>
  <si>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</si>
  <si>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</si>
  <si>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</si>
  <si>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</si>
  <si>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</si>
  <si>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</si>
  <si>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</si>
  <si>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</si>
  <si>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</si>
  <si>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</si>
  <si>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</si>
  <si>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</si>
  <si>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</si>
  <si>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</si>
  <si>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</si>
  <si>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</si>
  <si>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</si>
  <si>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</si>
  <si>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</si>
  <si>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</si>
  <si>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</si>
  <si>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</si>
  <si>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</si>
  <si>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</si>
  <si>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</si>
  <si>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</si>
  <si>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</si>
  <si>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</si>
  <si>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</si>
  <si>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</si>
  <si>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</si>
  <si>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</si>
  <si>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</si>
  <si>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</si>
  <si>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</si>
  <si>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</si>
  <si>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</si>
  <si>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</si>
  <si>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</si>
  <si>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</si>
  <si>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</si>
  <si>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</si>
  <si>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</si>
  <si>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</si>
  <si>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</si>
  <si>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</si>
  <si>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</si>
  <si>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</si>
  <si>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</si>
  <si>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</si>
  <si>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</si>
  <si>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</si>
  <si>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</si>
  <si>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</si>
  <si>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</si>
  <si>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</si>
  <si>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</si>
  <si>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</si>
  <si>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</si>
  <si>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</si>
  <si>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</si>
  <si>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</si>
  <si>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</si>
  <si>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</si>
  <si>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</si>
  <si>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</si>
  <si>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</si>
  <si>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</si>
  <si>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</si>
  <si>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</si>
  <si>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</si>
  <si>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</si>
  <si>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</si>
  <si>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</si>
  <si>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</si>
  <si>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</si>
  <si>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</si>
  <si>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</si>
  <si>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</si>
  <si>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</si>
  <si>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</si>
  <si>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</si>
  <si>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</si>
  <si>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</si>
  <si>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</si>
  <si>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</si>
  <si>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</si>
  <si>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</si>
  <si>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</si>
  <si>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</si>
  <si>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</si>
  <si>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</si>
  <si>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</si>
  <si>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</si>
  <si>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</si>
  <si>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</si>
  <si>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</si>
  <si>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</si>
  <si>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</si>
  <si>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</si>
  <si>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</si>
  <si>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</si>
  <si>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</si>
  <si>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</si>
  <si>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</si>
  <si>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</si>
  <si>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</si>
  <si>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</si>
  <si>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</si>
  <si>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</si>
  <si>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</si>
  <si>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</si>
  <si>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</si>
  <si>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</si>
  <si>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</si>
  <si>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</si>
  <si>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</si>
  <si>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</si>
  <si>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</si>
  <si>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</si>
  <si>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</si>
  <si>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</si>
  <si>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</si>
  <si>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</si>
  <si>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</si>
  <si>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</si>
  <si>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</si>
  <si>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</si>
  <si>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</si>
  <si>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</si>
  <si>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</si>
  <si>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</si>
  <si>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</si>
  <si>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</si>
  <si>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</si>
  <si>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</si>
  <si>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</si>
  <si>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</si>
  <si>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</si>
  <si>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</si>
  <si>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</si>
  <si>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</si>
  <si>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</si>
  <si>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</si>
  <si>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</si>
  <si>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</si>
  <si>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</si>
  <si>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</si>
  <si>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</si>
  <si>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</si>
  <si>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</si>
  <si>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</si>
  <si>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</si>
  <si>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</si>
  <si>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</si>
  <si>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</si>
  <si>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</si>
  <si>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</si>
  <si>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</si>
  <si>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</si>
  <si>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</si>
  <si>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</si>
  <si>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</si>
  <si>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</si>
  <si>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</si>
  <si>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</si>
  <si>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</si>
  <si>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</si>
  <si>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</si>
  <si>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</si>
  <si>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</si>
  <si>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</si>
  <si>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</si>
  <si>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</si>
  <si>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</si>
  <si>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</si>
  <si>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</si>
  <si>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</si>
  <si>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</si>
  <si>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</si>
  <si>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</si>
  <si>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</si>
  <si>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</si>
  <si>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</si>
  <si>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</si>
  <si>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</si>
  <si>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</si>
  <si>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</si>
  <si>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</si>
  <si>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</si>
  <si>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</si>
  <si>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</si>
  <si>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</si>
  <si>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</si>
  <si>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</si>
  <si>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</si>
  <si>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</si>
  <si>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</si>
  <si>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</si>
  <si>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</si>
  <si>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</si>
  <si>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</si>
  <si>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</si>
  <si>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</si>
  <si>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</si>
  <si>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</si>
  <si>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</si>
  <si>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</si>
  <si>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</si>
  <si>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</si>
  <si>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</si>
  <si>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</si>
  <si>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</si>
  <si>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</si>
  <si>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</si>
  <si>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</si>
  <si>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</si>
  <si>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</si>
  <si>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</si>
  <si>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</si>
  <si>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</si>
  <si>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</si>
  <si>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</si>
  <si>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</si>
  <si>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</si>
  <si>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</si>
  <si>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</si>
  <si>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</si>
  <si>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</si>
  <si>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</si>
  <si>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</si>
  <si>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</si>
  <si>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</si>
  <si>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</si>
  <si>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</si>
  <si>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</si>
  <si>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</si>
  <si>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</si>
  <si>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</si>
  <si>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</si>
  <si>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</si>
  <si>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</si>
  <si>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</si>
  <si>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</si>
  <si>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</si>
  <si>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</si>
  <si>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</si>
  <si>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</si>
  <si>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</si>
  <si>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</si>
  <si>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</si>
  <si>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</si>
  <si>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</si>
  <si>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</si>
  <si>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</si>
  <si>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</si>
  <si>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</si>
  <si>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</si>
  <si>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</si>
  <si>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</si>
  <si>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</si>
  <si>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</si>
  <si>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</si>
  <si>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</si>
  <si>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</si>
  <si>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</si>
  <si>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</si>
  <si>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</si>
  <si>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</si>
  <si>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</si>
  <si>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</si>
  <si>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</si>
  <si>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</si>
  <si>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</si>
  <si>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</si>
  <si>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</si>
  <si>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</si>
  <si>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</si>
  <si>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</si>
  <si>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</si>
  <si>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</si>
  <si>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</si>
  <si>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</si>
  <si>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</si>
  <si>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</si>
  <si>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</si>
  <si>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</si>
  <si>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</si>
  <si>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</si>
  <si>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</si>
  <si>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</si>
  <si>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</si>
  <si>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</si>
  <si>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</si>
  <si>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</si>
  <si>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</si>
  <si>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</si>
  <si>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</si>
  <si>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</si>
  <si>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</si>
  <si>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</si>
  <si>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</si>
  <si>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</si>
  <si>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</si>
  <si>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</si>
  <si>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</si>
  <si>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</si>
  <si>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</si>
  <si>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</si>
  <si>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</si>
  <si>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</si>
  <si>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</si>
  <si>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</si>
  <si>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</si>
  <si>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</si>
  <si>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</si>
  <si>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</si>
  <si>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</si>
  <si>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</si>
  <si>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</si>
  <si>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</si>
  <si>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</si>
  <si>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</si>
  <si>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</si>
  <si>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</si>
  <si>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</si>
  <si>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</si>
  <si>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</si>
  <si>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</si>
  <si>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</si>
  <si>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</si>
  <si>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</si>
  <si>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</si>
  <si>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</si>
  <si>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</si>
  <si>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</si>
  <si>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</si>
  <si>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</si>
  <si>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</si>
  <si>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</si>
  <si>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</si>
  <si>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</si>
  <si>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</si>
  <si>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</si>
  <si>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</si>
  <si>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</si>
  <si>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</si>
  <si>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</si>
  <si>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</si>
  <si>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</si>
  <si>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</si>
  <si>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</si>
  <si>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</si>
  <si>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</si>
  <si>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</si>
  <si>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</si>
  <si>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</si>
  <si>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</si>
  <si>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</si>
  <si>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</si>
  <si>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</si>
  <si>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</si>
  <si>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</si>
  <si>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</si>
  <si>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</si>
  <si>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</si>
  <si>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</si>
  <si>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</si>
  <si>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</si>
  <si>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</si>
  <si>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</si>
  <si>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</si>
  <si>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</si>
  <si>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</si>
  <si>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</si>
  <si>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</si>
  <si>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</si>
  <si>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</si>
  <si>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</si>
  <si>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</si>
  <si>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</si>
  <si>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</si>
  <si>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</si>
  <si>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</si>
  <si>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</si>
  <si>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</si>
  <si>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</si>
  <si>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</si>
  <si>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</si>
  <si>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</si>
  <si>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</si>
  <si>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</si>
  <si>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</si>
  <si>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</si>
  <si>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</si>
  <si>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</si>
  <si>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</si>
  <si>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</si>
  <si>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</si>
  <si>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</si>
  <si>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</si>
  <si>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</si>
  <si>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</si>
  <si>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</si>
  <si>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</si>
  <si>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</si>
  <si>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</si>
  <si>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</si>
  <si>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</si>
  <si>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</si>
  <si>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</si>
  <si>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</si>
  <si>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</si>
  <si>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</si>
  <si>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</si>
  <si>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</si>
  <si>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</si>
  <si>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</si>
  <si>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</si>
  <si>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</si>
  <si>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</si>
  <si>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</si>
  <si>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</si>
  <si>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</si>
  <si>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</si>
  <si>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</si>
  <si>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</si>
  <si>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</si>
  <si>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</si>
  <si>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</si>
  <si>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</si>
  <si>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</si>
  <si>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</si>
  <si>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</si>
  <si>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</si>
  <si>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</si>
  <si>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</si>
  <si>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</si>
  <si>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</si>
  <si>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</si>
  <si>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</si>
  <si>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</si>
  <si>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</si>
  <si>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</si>
  <si>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</si>
  <si>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</si>
  <si>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</si>
  <si>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</si>
  <si>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</si>
  <si>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</si>
  <si>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</si>
  <si>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</si>
  <si>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</si>
  <si>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</si>
  <si>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</si>
  <si>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</si>
  <si>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</si>
  <si>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</si>
  <si>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</si>
  <si>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</si>
  <si>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</si>
  <si>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</si>
  <si>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</si>
  <si>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</si>
  <si>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</si>
  <si>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</si>
  <si>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</si>
  <si>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</si>
  <si>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</si>
  <si>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</si>
  <si>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</si>
  <si>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</si>
  <si>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</si>
  <si>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</si>
  <si>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</si>
  <si>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</si>
  <si>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</si>
  <si>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</si>
  <si>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</si>
  <si>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</si>
  <si>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</si>
  <si>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</si>
  <si>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</si>
  <si>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</si>
  <si>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</si>
  <si>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</si>
  <si>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</si>
  <si>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</si>
  <si>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</si>
  <si>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</si>
  <si>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</si>
  <si>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</si>
  <si>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</si>
  <si>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</si>
  <si>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</si>
  <si>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</si>
  <si>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</si>
  <si>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</si>
  <si>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</si>
  <si>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</si>
  <si>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</si>
  <si>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</si>
  <si>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</si>
  <si>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</si>
  <si>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</si>
  <si>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</si>
  <si>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</si>
  <si>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</si>
  <si>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</si>
  <si>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</si>
  <si>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</si>
  <si>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</si>
  <si>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</si>
  <si>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</si>
  <si>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</si>
  <si>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</si>
  <si>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</si>
  <si>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</si>
  <si>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</si>
  <si>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</si>
  <si>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</si>
  <si>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</si>
  <si>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</si>
  <si>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</si>
  <si>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</si>
  <si>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</si>
  <si>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</si>
  <si>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</si>
  <si>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</si>
  <si>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</si>
  <si>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</si>
  <si>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</si>
  <si>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</si>
  <si>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</si>
  <si>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</si>
  <si>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</si>
  <si>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</si>
  <si>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</si>
  <si>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</si>
  <si>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</si>
  <si>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</si>
  <si>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</si>
  <si>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</si>
  <si>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</si>
  <si>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</si>
  <si>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</si>
  <si>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</si>
  <si>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</si>
  <si>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</si>
  <si>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</si>
  <si>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</si>
  <si>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</si>
  <si>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</si>
  <si>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</si>
  <si>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</si>
  <si>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</si>
  <si>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</si>
  <si>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</si>
  <si>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</si>
  <si>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</si>
  <si>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</si>
  <si>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</si>
  <si>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</si>
  <si>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</si>
  <si>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</si>
  <si>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</si>
  <si>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</si>
  <si>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</si>
  <si>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</si>
  <si>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</si>
  <si>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</si>
  <si>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</si>
  <si>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</si>
  <si>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</si>
  <si>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</si>
  <si>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</si>
  <si>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</si>
  <si>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</si>
  <si>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</si>
  <si>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</si>
  <si>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</si>
  <si>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</si>
  <si>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</si>
  <si>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</si>
  <si>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</si>
  <si>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</si>
  <si>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</si>
  <si>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</si>
  <si>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</si>
  <si>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</si>
  <si>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</si>
  <si>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</si>
  <si>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</si>
  <si>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</si>
  <si>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</si>
  <si>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</si>
  <si>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</si>
  <si>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</si>
  <si>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</si>
  <si>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</si>
  <si>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</si>
  <si>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</si>
  <si>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</si>
  <si>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</si>
  <si>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</si>
  <si>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</si>
  <si>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</si>
  <si>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</si>
  <si>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</si>
  <si>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</si>
  <si>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</si>
  <si>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</si>
  <si>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</si>
  <si>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</si>
  <si>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</si>
  <si>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</si>
  <si>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</si>
  <si>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</si>
  <si>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</si>
  <si>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</si>
  <si>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</si>
  <si>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</si>
  <si>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</si>
  <si>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</si>
  <si>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</si>
  <si>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</si>
  <si>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</si>
  <si>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</si>
  <si>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</si>
  <si>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</si>
  <si>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</si>
  <si>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</si>
  <si>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</si>
  <si>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</si>
  <si>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</si>
  <si>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</si>
  <si>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</si>
  <si>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</si>
  <si>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</si>
  <si>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</si>
  <si>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</si>
  <si>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</si>
  <si>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</si>
  <si>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</si>
  <si>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</si>
  <si>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</si>
  <si>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</si>
  <si>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</si>
  <si>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</si>
  <si>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</si>
  <si>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</si>
  <si>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</si>
  <si>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</si>
  <si>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</si>
  <si>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</si>
  <si>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</si>
  <si>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</si>
  <si>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</si>
  <si>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</si>
  <si>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</si>
  <si>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</si>
  <si>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</si>
  <si>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</si>
  <si>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</si>
  <si>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</si>
  <si>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</si>
  <si>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</si>
  <si>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</si>
  <si>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</si>
  <si>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</si>
  <si>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</si>
  <si>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</si>
  <si>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</si>
  <si>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</si>
  <si>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</si>
  <si>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</si>
  <si>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</si>
  <si>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</si>
  <si>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</si>
  <si>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</si>
  <si>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</si>
  <si>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</si>
  <si>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</si>
  <si>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</si>
  <si>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</si>
  <si>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</si>
  <si>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</si>
  <si>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</si>
  <si>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</si>
  <si>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</si>
  <si>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</si>
  <si>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</si>
  <si>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</si>
  <si>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</si>
  <si>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</si>
  <si>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</si>
  <si>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</si>
  <si>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</si>
  <si>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</si>
  <si>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</si>
  <si>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</si>
  <si>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</si>
  <si>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</si>
  <si>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</si>
  <si>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</si>
  <si>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</si>
  <si>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</si>
  <si>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</si>
  <si>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</si>
  <si>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</si>
  <si>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</si>
  <si>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</si>
  <si>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</si>
  <si>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</si>
  <si>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</si>
  <si>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</si>
  <si>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</si>
  <si>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</si>
  <si>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</si>
  <si>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</si>
  <si>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</si>
  <si>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</si>
  <si>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</si>
  <si>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</si>
  <si>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</si>
  <si>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</si>
  <si>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</si>
  <si>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</si>
  <si>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</si>
  <si>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</si>
  <si>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</si>
  <si>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</si>
  <si>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</si>
  <si>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</si>
  <si>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</si>
  <si>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</si>
  <si>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</si>
  <si>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</si>
  <si>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</si>
  <si>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</si>
  <si>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</si>
  <si>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</si>
  <si>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</si>
  <si>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</si>
  <si>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</si>
  <si>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</si>
  <si>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</si>
  <si>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</si>
  <si>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</si>
  <si>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</si>
  <si>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</si>
  <si>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</si>
  <si>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</si>
  <si>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</si>
  <si>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</si>
  <si>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</si>
  <si>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</si>
  <si>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</si>
  <si>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</si>
  <si>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</si>
  <si>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</si>
  <si>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</si>
  <si>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</si>
  <si>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</si>
  <si>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</si>
  <si>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</si>
  <si>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</si>
  <si>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</si>
  <si>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</si>
  <si>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</si>
  <si>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</si>
  <si>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</si>
  <si>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</si>
  <si>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</si>
  <si>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</si>
  <si>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</si>
  <si>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</si>
  <si>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</si>
  <si>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</si>
  <si>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</si>
  <si>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</si>
  <si>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</si>
  <si>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</si>
  <si>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</si>
  <si>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</si>
  <si>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</si>
  <si>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</si>
  <si>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</si>
  <si>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</si>
  <si>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</si>
  <si>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</si>
  <si>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</si>
  <si>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</si>
  <si>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</si>
  <si>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</si>
  <si>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</si>
  <si>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</si>
  <si>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</si>
  <si>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</si>
  <si>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</si>
  <si>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</si>
  <si>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</si>
  <si>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</si>
  <si>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</si>
  <si>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</si>
  <si>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</si>
  <si>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</si>
  <si>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</si>
  <si>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</si>
  <si>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</si>
  <si>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</si>
  <si>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</si>
  <si>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</si>
  <si>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</si>
  <si>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</si>
  <si>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</si>
  <si>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</si>
  <si>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</si>
  <si>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</si>
  <si>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</si>
  <si>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</si>
  <si>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</si>
  <si>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</si>
  <si>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</si>
  <si>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</si>
  <si>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</si>
  <si>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</si>
  <si>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</si>
  <si>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</si>
  <si>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</si>
  <si>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</si>
  <si>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</si>
  <si>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</si>
  <si>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</si>
  <si>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</si>
  <si>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</si>
  <si>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</si>
  <si>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</si>
  <si>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</si>
  <si>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</si>
  <si>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</si>
  <si>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</si>
  <si>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</si>
  <si>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</si>
  <si>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</si>
  <si>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</si>
  <si>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</si>
  <si>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</si>
  <si>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</si>
  <si>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</si>
  <si>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</si>
  <si>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</si>
  <si>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</si>
  <si>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</si>
  <si>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</si>
  <si>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</si>
  <si>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</si>
  <si>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</si>
  <si>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</si>
  <si>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</si>
  <si>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</si>
  <si>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</si>
  <si>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</si>
  <si>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</si>
  <si>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</si>
  <si>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</si>
  <si>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</si>
  <si>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</si>
  <si>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</si>
  <si>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</si>
  <si>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</si>
  <si>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</si>
  <si>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</si>
  <si>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</si>
  <si>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</si>
  <si>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</si>
  <si>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</si>
  <si>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</si>
  <si>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</si>
  <si>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</si>
  <si>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</si>
  <si>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</si>
  <si>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</si>
  <si>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</si>
  <si>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</si>
  <si>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</si>
  <si>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</si>
  <si>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</si>
  <si>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</si>
  <si>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</si>
  <si>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</si>
  <si>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</si>
  <si>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</si>
  <si>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</si>
  <si>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</si>
  <si>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</si>
  <si>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</si>
  <si>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</si>
  <si>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</si>
  <si>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</si>
  <si>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</si>
  <si>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</si>
  <si>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</si>
  <si>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</si>
  <si>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</si>
  <si>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</si>
  <si>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</si>
  <si>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</si>
  <si>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</si>
  <si>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</si>
  <si>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</si>
  <si>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</si>
  <si>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</si>
  <si>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</si>
  <si>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</si>
  <si>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</si>
  <si>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</si>
  <si>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</si>
  <si>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</si>
  <si>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</si>
  <si>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</si>
  <si>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</si>
  <si>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</si>
  <si>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</si>
  <si>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</si>
  <si>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</si>
  <si>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</si>
  <si>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</si>
  <si>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</si>
  <si>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</si>
  <si>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</si>
  <si>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</si>
  <si>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</si>
  <si>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</si>
  <si>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</si>
  <si>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</si>
  <si>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</si>
  <si>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</si>
  <si>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</si>
  <si>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</si>
  <si>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</si>
  <si>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</si>
  <si>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</si>
  <si>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</si>
  <si>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</si>
  <si>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</si>
  <si>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</si>
  <si>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</si>
  <si>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</si>
  <si>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</si>
  <si>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</si>
  <si>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</si>
  <si>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</si>
  <si>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</si>
  <si>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</si>
  <si>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</si>
  <si>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</si>
  <si>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</si>
  <si>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</si>
  <si>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</si>
  <si>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</si>
  <si>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</si>
  <si>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</si>
  <si>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</si>
  <si>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</si>
  <si>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</si>
  <si>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</si>
  <si>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</si>
  <si>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</si>
  <si>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</si>
  <si>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</si>
  <si>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</si>
  <si>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</si>
  <si>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</si>
  <si>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</si>
  <si>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</si>
  <si>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</si>
  <si>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</si>
  <si>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</si>
  <si>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</si>
  <si>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</si>
  <si>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</si>
  <si>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</si>
  <si>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</si>
  <si>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</si>
  <si>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</si>
  <si>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</si>
  <si>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</si>
  <si>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</si>
  <si>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</si>
  <si>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</si>
  <si>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</si>
  <si>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</si>
  <si>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</si>
  <si>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</si>
  <si>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</si>
  <si>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</si>
  <si>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</si>
  <si>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</si>
  <si>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</si>
  <si>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</si>
  <si>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</si>
  <si>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</si>
  <si>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</si>
  <si>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</si>
  <si>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</si>
  <si>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</si>
  <si>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</si>
  <si>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</si>
  <si>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</si>
  <si>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</si>
  <si>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</si>
  <si>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</si>
  <si>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</si>
  <si>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</si>
  <si>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</si>
  <si>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</si>
  <si>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</si>
  <si>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</si>
  <si>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</si>
  <si>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</si>
  <si>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</si>
  <si>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</si>
  <si>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</si>
  <si>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</si>
  <si>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</si>
  <si>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</si>
  <si>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</si>
  <si>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</si>
  <si>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</si>
  <si>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</si>
  <si>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</si>
  <si>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</si>
  <si>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</si>
  <si>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</si>
  <si>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</si>
  <si>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</si>
  <si>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</si>
  <si>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</si>
  <si>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</si>
  <si>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</si>
  <si>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</si>
  <si>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</si>
  <si>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</si>
  <si>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</si>
  <si>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</si>
  <si>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</si>
  <si>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</si>
  <si>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</si>
  <si>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</si>
  <si>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</si>
  <si>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</si>
  <si>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</si>
  <si>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</si>
  <si>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</si>
  <si>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</si>
  <si>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</si>
  <si>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</si>
  <si>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</si>
  <si>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</si>
  <si>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</si>
  <si>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</si>
  <si>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</si>
  <si>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</si>
  <si>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</si>
  <si>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</si>
  <si>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</si>
  <si>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</si>
  <si>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</si>
  <si>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</si>
  <si>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</si>
  <si>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</si>
  <si>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</si>
  <si>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</si>
  <si>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</si>
  <si>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</si>
  <si>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</si>
  <si>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</si>
  <si>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</si>
  <si>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</si>
  <si>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</si>
  <si>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</si>
  <si>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</si>
  <si>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</si>
  <si>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</si>
  <si>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</si>
  <si>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</si>
  <si>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</si>
  <si>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</si>
  <si>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</si>
  <si>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</si>
  <si>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</si>
  <si>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</si>
  <si>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</si>
  <si>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</si>
  <si>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</si>
  <si>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</si>
  <si>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</si>
  <si>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</si>
  <si>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</si>
  <si>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</si>
  <si>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</si>
  <si>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</si>
  <si>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</si>
  <si>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</si>
  <si>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</si>
  <si>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</si>
  <si>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</si>
  <si>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</si>
  <si>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</si>
  <si>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</si>
  <si>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</si>
  <si>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</si>
  <si>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</si>
  <si>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</si>
  <si>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</si>
  <si>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</si>
  <si>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</si>
  <si>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</si>
  <si>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</si>
  <si>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</si>
  <si>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</si>
  <si>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</si>
  <si>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</si>
  <si>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</si>
  <si>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</si>
  <si>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</si>
  <si>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</si>
  <si>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</si>
  <si>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</si>
  <si>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</si>
  <si>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</si>
  <si>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</si>
  <si>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</si>
  <si>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</si>
  <si>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</si>
  <si>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</si>
  <si>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</si>
  <si>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</si>
  <si>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</si>
  <si>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</si>
  <si>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</si>
  <si>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</si>
  <si>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</si>
  <si>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</si>
  <si>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</si>
  <si>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</si>
  <si>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</si>
  <si>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</si>
  <si>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</si>
  <si>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</si>
  <si>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</si>
  <si>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</si>
  <si>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</si>
  <si>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</si>
  <si>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</si>
  <si>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</si>
  <si>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</si>
  <si>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</si>
  <si>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</si>
  <si>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</si>
  <si>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</si>
  <si>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</si>
  <si>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</si>
  <si>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</si>
  <si>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</si>
  <si>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</si>
  <si>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</si>
  <si>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</si>
  <si>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</si>
  <si>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</si>
  <si>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</si>
  <si>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</si>
  <si>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</si>
  <si>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</si>
  <si>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</si>
  <si>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</si>
  <si>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</si>
  <si>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</si>
  <si>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</si>
  <si>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</si>
  <si>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</si>
  <si>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</si>
  <si>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</si>
  <si>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</si>
  <si>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</si>
  <si>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</si>
  <si>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</si>
  <si>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</si>
  <si>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</si>
  <si>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</si>
  <si>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</si>
  <si>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</si>
  <si>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</si>
  <si>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</si>
  <si>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</si>
  <si>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</si>
  <si>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</si>
  <si>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</si>
  <si>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</si>
  <si>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</si>
  <si>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</si>
  <si>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</si>
  <si>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</si>
  <si>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</si>
  <si>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</si>
  <si>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</si>
  <si>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</si>
  <si>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</si>
  <si>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</si>
  <si>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</si>
  <si>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</si>
  <si>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</si>
  <si>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</si>
  <si>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</si>
  <si>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</si>
  <si>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</si>
  <si>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</si>
  <si>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</si>
  <si>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</si>
  <si>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</si>
  <si>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</si>
  <si>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</si>
  <si>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</si>
  <si>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</si>
  <si>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</si>
  <si>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</si>
  <si>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</si>
  <si>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</si>
  <si>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</si>
  <si>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</si>
  <si>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</si>
  <si>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</si>
  <si>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</si>
  <si>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</si>
  <si>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</si>
  <si>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</si>
  <si>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</si>
  <si>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</si>
  <si>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</si>
  <si>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</si>
  <si>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</si>
  <si>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</si>
  <si>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</si>
  <si>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</si>
  <si>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</si>
  <si>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</si>
  <si>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</si>
  <si>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</si>
  <si>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</si>
  <si>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</si>
  <si>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</si>
  <si>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</si>
  <si>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</si>
  <si>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</si>
  <si>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</si>
  <si>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</si>
  <si>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</si>
  <si>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</si>
  <si>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</si>
  <si>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</si>
  <si>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</si>
  <si>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</si>
  <si>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</si>
  <si>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</si>
  <si>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</si>
  <si>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</si>
  <si>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</si>
  <si>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</si>
  <si>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</si>
  <si>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</si>
  <si>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</si>
  <si>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</si>
  <si>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</si>
  <si>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</si>
  <si>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</si>
  <si>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</si>
  <si>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</si>
  <si>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</si>
  <si>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</si>
  <si>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</si>
  <si>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</si>
  <si>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</si>
  <si>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</si>
  <si>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</si>
  <si>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</si>
  <si>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</si>
  <si>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</si>
  <si>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</si>
  <si>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</si>
  <si>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</si>
  <si>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</si>
  <si>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</si>
  <si>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</si>
  <si>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</si>
  <si>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</si>
  <si>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</si>
  <si>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</si>
  <si>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</si>
  <si>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</si>
  <si>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</si>
  <si>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</si>
  <si>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</si>
  <si>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</si>
  <si>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</si>
  <si>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</si>
  <si>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</si>
  <si>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</si>
  <si>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</si>
  <si>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</si>
  <si>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</si>
  <si>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</si>
  <si>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</si>
  <si>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</si>
  <si>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</si>
  <si>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</si>
  <si>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</si>
  <si>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</si>
  <si>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</si>
  <si>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</si>
  <si>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</si>
  <si>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</si>
  <si>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</si>
  <si>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</si>
  <si>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</si>
  <si>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</si>
  <si>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</si>
  <si>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</si>
  <si>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</si>
  <si>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</si>
  <si>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</si>
  <si>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</si>
  <si>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</si>
  <si>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</si>
  <si>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</si>
  <si>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</si>
  <si>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</si>
  <si>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</si>
  <si>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</si>
  <si>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</si>
  <si>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</si>
  <si>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</si>
  <si>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</si>
  <si>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</si>
  <si>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</si>
  <si>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</si>
  <si>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</si>
  <si>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</si>
  <si>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</si>
  <si>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</si>
  <si>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</si>
  <si>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</si>
  <si>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</si>
  <si>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</si>
  <si>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</si>
  <si>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</si>
  <si>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</si>
  <si>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</si>
  <si>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</si>
  <si>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</si>
  <si>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</si>
  <si>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</si>
  <si>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</si>
  <si>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</si>
  <si>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</si>
  <si>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</si>
  <si>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</si>
  <si>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</si>
  <si>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</si>
  <si>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</si>
  <si>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</si>
  <si>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</si>
  <si>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</si>
  <si>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</si>
  <si>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</si>
  <si>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</si>
  <si>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</si>
  <si>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</si>
  <si>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</si>
  <si>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</si>
  <si>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</si>
  <si>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</si>
  <si>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</si>
  <si>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</si>
  <si>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</si>
  <si>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</si>
  <si>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</si>
  <si>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</si>
  <si>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</si>
  <si>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</si>
  <si>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</si>
  <si>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</si>
  <si>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</si>
  <si>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</si>
  <si>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</si>
  <si>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</si>
  <si>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</si>
  <si>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</si>
  <si>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</si>
  <si>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</si>
  <si>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</si>
  <si>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</si>
  <si>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</si>
  <si>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</si>
  <si>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</si>
  <si>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</si>
  <si>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</si>
  <si>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</si>
  <si>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</si>
  <si>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</si>
  <si>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</si>
  <si>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</si>
  <si>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</si>
  <si>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</si>
  <si>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</si>
  <si>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</si>
  <si>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</si>
  <si>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</si>
  <si>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</si>
  <si>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</si>
  <si>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</si>
  <si>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</si>
  <si>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</si>
  <si>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</si>
  <si>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</si>
  <si>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</si>
  <si>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</si>
  <si>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</si>
  <si>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</si>
  <si>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</si>
  <si>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</si>
  <si>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</si>
  <si>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</si>
  <si>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</si>
  <si>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</si>
  <si>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</si>
  <si>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</si>
  <si>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</si>
  <si>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</si>
  <si>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</si>
  <si>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</si>
  <si>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</si>
  <si>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</si>
  <si>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</si>
  <si>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</si>
  <si>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</si>
  <si>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</si>
  <si>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</si>
  <si>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</si>
  <si>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</si>
  <si>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</si>
  <si>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</si>
  <si>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</si>
  <si>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</si>
  <si>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</si>
  <si>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</si>
  <si>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</si>
  <si>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</si>
  <si>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</si>
  <si>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</si>
  <si>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</si>
  <si>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</si>
  <si>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</si>
  <si>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</si>
  <si>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</si>
  <si>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</si>
  <si>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</si>
  <si>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</si>
  <si>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</si>
  <si>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</si>
  <si>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</si>
  <si>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</si>
  <si>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</si>
  <si>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</si>
  <si>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</si>
  <si>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</si>
  <si>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</si>
  <si>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</si>
  <si>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</si>
  <si>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</si>
  <si>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</si>
  <si>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</si>
  <si>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</si>
  <si>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</si>
  <si>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</si>
  <si>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</si>
  <si>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</si>
  <si>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</si>
  <si>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</si>
  <si>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</si>
  <si>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</si>
  <si>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</si>
  <si>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</si>
  <si>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</si>
  <si>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</si>
  <si>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</si>
  <si>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</si>
  <si>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</si>
  <si>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</si>
  <si>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</si>
  <si>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</si>
  <si>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</si>
  <si>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</si>
  <si>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</si>
  <si>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</si>
  <si>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</si>
  <si>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</si>
  <si>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</si>
  <si>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</si>
  <si>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</si>
  <si>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</si>
  <si>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</si>
  <si>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</si>
  <si>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</si>
  <si>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</si>
  <si>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</si>
  <si>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</si>
  <si>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</si>
  <si>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</si>
  <si>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</si>
  <si>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</si>
  <si>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</si>
  <si>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</si>
  <si>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</si>
  <si>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</si>
  <si>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</si>
  <si>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</si>
  <si>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</si>
  <si>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</si>
  <si>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</si>
  <si>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</si>
  <si>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</si>
  <si>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</si>
  <si>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</si>
  <si>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</si>
  <si>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</si>
  <si>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</si>
  <si>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</si>
  <si>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</si>
  <si>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</si>
  <si>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</si>
  <si>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</si>
  <si>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</si>
  <si>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</si>
  <si>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</si>
  <si>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</si>
  <si>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</si>
  <si>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</si>
  <si>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</si>
  <si>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</si>
  <si>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</si>
  <si>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</si>
  <si>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</si>
  <si>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</si>
  <si>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</si>
  <si>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</si>
  <si>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</si>
  <si>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</si>
  <si>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</si>
  <si>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</si>
  <si>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</si>
  <si>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</si>
  <si>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</si>
  <si>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</si>
  <si>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</si>
  <si>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</si>
  <si>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</si>
  <si>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</si>
  <si>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</si>
  <si>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</si>
  <si>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</si>
  <si>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</si>
  <si>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</si>
  <si>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</si>
  <si>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</si>
  <si>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</si>
  <si>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</si>
  <si>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</si>
  <si>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</si>
  <si>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</si>
  <si>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</si>
  <si>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</si>
  <si>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</si>
  <si>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</si>
  <si>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</si>
  <si>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</si>
  <si>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</si>
  <si>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</si>
  <si>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</si>
  <si>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</si>
  <si>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</si>
  <si>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</si>
  <si>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</si>
  <si>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</si>
  <si>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</si>
  <si>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</si>
  <si>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</si>
  <si>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</si>
  <si>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</si>
  <si>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</si>
  <si>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</si>
  <si>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</si>
  <si>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</si>
  <si>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</si>
  <si>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</si>
  <si>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</si>
  <si>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</si>
  <si>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</si>
  <si>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</si>
  <si>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</si>
  <si>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</si>
  <si>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</si>
  <si>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</si>
  <si>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</si>
  <si>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</si>
  <si>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</si>
  <si>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</si>
  <si>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</si>
  <si>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</si>
  <si>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</si>
  <si>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</si>
  <si>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</si>
  <si>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</si>
  <si>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</si>
  <si>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</si>
  <si>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</si>
  <si>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</si>
  <si>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</si>
  <si>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</si>
  <si>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</si>
  <si>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</si>
  <si>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</si>
  <si>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</si>
  <si>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</si>
  <si>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</si>
  <si>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</si>
  <si>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</si>
  <si>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</si>
  <si>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</si>
  <si>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</si>
  <si>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</si>
  <si>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</si>
  <si>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</si>
  <si>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</si>
  <si>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</si>
  <si>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</si>
  <si>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</si>
  <si>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</si>
  <si>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</si>
  <si>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</si>
  <si>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</si>
  <si>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</si>
  <si>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</si>
  <si>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</si>
  <si>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</si>
  <si>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</si>
  <si>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</si>
  <si>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</si>
  <si>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</si>
  <si>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</si>
  <si>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</si>
  <si>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</si>
  <si>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</si>
  <si>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</si>
  <si>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</si>
  <si>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</si>
  <si>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</si>
  <si>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</si>
  <si>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</si>
  <si>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</si>
  <si>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</si>
  <si>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</si>
  <si>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</si>
  <si>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</si>
  <si>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</si>
  <si>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</si>
  <si>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</si>
  <si>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</si>
  <si>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</si>
  <si>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</si>
  <si>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</si>
  <si>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</si>
  <si>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</si>
  <si>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</si>
  <si>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</si>
  <si>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</si>
  <si>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</si>
  <si>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</si>
  <si>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</si>
  <si>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</si>
  <si>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</si>
  <si>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</si>
  <si>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</si>
  <si>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</si>
  <si>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</si>
  <si>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</si>
  <si>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</si>
  <si>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</si>
  <si>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</si>
  <si>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</si>
  <si>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</si>
  <si>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</si>
  <si>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</si>
  <si>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</si>
  <si>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</si>
  <si>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</si>
  <si>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</si>
  <si>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</si>
  <si>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</si>
  <si>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</si>
  <si>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</si>
  <si>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</si>
  <si>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</si>
  <si>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</si>
  <si>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</si>
  <si>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</si>
  <si>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</si>
  <si>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</si>
  <si>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</si>
  <si>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</si>
  <si>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</si>
  <si>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</si>
  <si>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</si>
  <si>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</si>
  <si>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</si>
  <si>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</si>
  <si>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</si>
  <si>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</si>
  <si>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</si>
  <si>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</si>
  <si>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</si>
  <si>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</si>
  <si>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</si>
  <si>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</si>
  <si>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</si>
  <si>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</si>
  <si>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</si>
  <si>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</si>
  <si>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</si>
  <si>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</si>
  <si>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</si>
  <si>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</si>
  <si>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</si>
  <si>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</si>
  <si>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</si>
  <si>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</si>
  <si>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</si>
  <si>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</si>
  <si>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</si>
  <si>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</si>
  <si>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</si>
  <si>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</si>
  <si>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</si>
  <si>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</si>
  <si>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</si>
  <si>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</si>
  <si>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</si>
  <si>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</si>
  <si>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</si>
  <si>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</si>
  <si>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</si>
  <si>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</si>
  <si>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</si>
  <si>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</si>
  <si>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</si>
  <si>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</si>
  <si>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</si>
  <si>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</si>
  <si>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</si>
  <si>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</si>
  <si>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</si>
  <si>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</si>
  <si>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</si>
  <si>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</si>
  <si>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</si>
  <si>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</si>
  <si>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</si>
  <si>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</si>
  <si>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</si>
  <si>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</si>
  <si>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</si>
  <si>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</si>
  <si>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</si>
  <si>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</si>
  <si>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</si>
  <si>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</si>
  <si>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</si>
  <si>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</si>
  <si>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</si>
  <si>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</si>
  <si>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</si>
  <si>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</si>
  <si>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</si>
  <si>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</si>
  <si>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</si>
  <si>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</si>
  <si>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</si>
  <si>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</si>
  <si>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</si>
  <si>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</si>
  <si>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</si>
  <si>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</si>
  <si>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</si>
  <si>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</si>
  <si>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</si>
  <si>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</si>
  <si>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</si>
  <si>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</si>
  <si>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</si>
  <si>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</si>
  <si>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</si>
  <si>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</si>
  <si>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</si>
  <si>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</si>
  <si>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</si>
  <si>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</si>
  <si>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</si>
  <si>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</si>
  <si>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</si>
  <si>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</si>
  <si>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</si>
  <si>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</si>
  <si>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</si>
  <si>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</si>
  <si>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</si>
  <si>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</si>
  <si>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</si>
  <si>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</si>
  <si>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</si>
  <si>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</si>
  <si>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</si>
  <si>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</si>
  <si>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</si>
  <si>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</si>
  <si>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</si>
  <si>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</si>
  <si>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</si>
  <si>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</si>
  <si>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</si>
  <si>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</si>
  <si>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</si>
  <si>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</si>
  <si>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</si>
  <si>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</si>
  <si>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</si>
  <si>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</si>
  <si>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</si>
  <si>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</si>
  <si>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</si>
  <si>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</si>
  <si>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</si>
  <si>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</si>
  <si>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</si>
  <si>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</si>
  <si>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</si>
  <si>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</si>
  <si>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</si>
  <si>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</si>
  <si>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</si>
  <si>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</si>
  <si>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</si>
  <si>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</si>
  <si>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</si>
  <si>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</si>
  <si>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</si>
  <si>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</si>
  <si>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</si>
  <si>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</si>
  <si>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</si>
  <si>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</si>
  <si>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</si>
  <si>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</si>
  <si>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</si>
  <si>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</si>
  <si>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</si>
  <si>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</si>
  <si>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</si>
  <si>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</si>
  <si>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</si>
  <si>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</si>
  <si>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</si>
  <si>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</si>
  <si>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</si>
  <si>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</si>
  <si>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</si>
  <si>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</si>
  <si>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</si>
  <si>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</si>
  <si>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</si>
  <si>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</si>
  <si>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</si>
  <si>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</si>
  <si>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</si>
  <si>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</si>
  <si>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</si>
  <si>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</si>
  <si>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</si>
  <si>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</si>
  <si>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</si>
  <si>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</si>
  <si>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</si>
  <si>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</si>
  <si>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</si>
  <si>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</si>
  <si>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</si>
  <si>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</si>
  <si>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</si>
  <si>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</si>
  <si>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</si>
  <si>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</si>
  <si>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</si>
  <si>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</si>
  <si>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</si>
  <si>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</si>
  <si>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</si>
  <si>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</si>
  <si>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</si>
  <si>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</si>
  <si>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</si>
  <si>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</si>
  <si>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</si>
  <si>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</si>
  <si>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</si>
  <si>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</si>
  <si>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</si>
  <si>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</si>
  <si>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</si>
  <si>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</si>
  <si>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</si>
  <si>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</si>
  <si>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</si>
  <si>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</si>
  <si>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</si>
  <si>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</si>
  <si>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</si>
  <si>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</si>
  <si>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</si>
  <si>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</si>
  <si>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</si>
  <si>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</si>
  <si>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</si>
  <si>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</si>
  <si>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</si>
  <si>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</si>
  <si>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</si>
  <si>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</si>
  <si>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</si>
  <si>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</si>
  <si>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</si>
  <si>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</si>
  <si>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</si>
  <si>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</si>
  <si>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</si>
  <si>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</si>
  <si>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</si>
  <si>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</si>
  <si>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</si>
  <si>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</si>
  <si>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</si>
  <si>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</si>
  <si>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</si>
  <si>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</si>
  <si>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</si>
  <si>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</si>
  <si>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</si>
  <si>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</si>
  <si>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</si>
  <si>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</si>
  <si>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</si>
  <si>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</si>
  <si>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</si>
  <si>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</si>
  <si>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</si>
  <si>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</si>
  <si>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</si>
  <si>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</si>
  <si>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</si>
  <si>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</si>
  <si>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</si>
  <si>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</si>
  <si>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</si>
  <si>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</si>
  <si>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</si>
  <si>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</si>
  <si>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</si>
  <si>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</si>
  <si>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</si>
  <si>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</si>
  <si>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</si>
  <si>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</si>
  <si>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</si>
  <si>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</si>
  <si>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</si>
  <si>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</si>
  <si>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</si>
  <si>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</si>
  <si>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</si>
  <si>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</si>
  <si>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</si>
  <si>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</si>
  <si>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</si>
  <si>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</si>
  <si>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</si>
  <si>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</si>
  <si>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</si>
  <si>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</si>
  <si>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</si>
  <si>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</si>
  <si>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</si>
  <si>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</si>
  <si>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</si>
  <si>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</si>
  <si>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</si>
  <si>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</si>
  <si>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</si>
  <si>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</si>
  <si>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</si>
  <si>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</si>
  <si>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</si>
  <si>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</si>
  <si>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</si>
  <si>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</si>
  <si>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</si>
  <si>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</si>
  <si>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</si>
  <si>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</si>
  <si>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</si>
  <si>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</si>
  <si>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</si>
  <si>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</si>
  <si>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</si>
  <si>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</si>
  <si>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</si>
  <si>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</si>
  <si>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</si>
  <si>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</si>
  <si>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</si>
  <si>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</si>
  <si>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</si>
  <si>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</si>
  <si>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</si>
  <si>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</si>
  <si>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</si>
  <si>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</si>
  <si>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</si>
  <si>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</si>
  <si>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</si>
  <si>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</si>
  <si>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</si>
  <si>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</si>
  <si>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</si>
  <si>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</si>
  <si>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</si>
  <si>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</si>
  <si>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</si>
  <si>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</si>
  <si>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</si>
  <si>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</si>
  <si>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</si>
  <si>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</si>
  <si>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</si>
  <si>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</si>
  <si>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</si>
  <si>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</si>
  <si>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</si>
  <si>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</si>
  <si>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</si>
  <si>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</si>
  <si>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</si>
  <si>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</si>
  <si>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</si>
  <si>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</si>
  <si>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</si>
  <si>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</si>
  <si>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</si>
  <si>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</si>
  <si>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</si>
  <si>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</si>
  <si>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</si>
  <si>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</si>
  <si>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</si>
  <si>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</si>
  <si>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</si>
  <si>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</si>
  <si>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</si>
  <si>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</si>
  <si>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</si>
  <si>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</si>
  <si>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</si>
  <si>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</si>
  <si>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</si>
  <si>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</si>
  <si>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</si>
  <si>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</si>
  <si>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</si>
  <si>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</si>
  <si>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</si>
  <si>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</si>
  <si>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</si>
  <si>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</si>
  <si>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</si>
  <si>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</si>
  <si>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</si>
  <si>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</si>
  <si>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</si>
  <si>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</si>
  <si>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</si>
  <si>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</si>
  <si>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</si>
  <si>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</si>
  <si>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</si>
  <si>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</si>
  <si>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</si>
  <si>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</si>
  <si>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</si>
  <si>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</si>
  <si>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</si>
  <si>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</si>
  <si>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</si>
  <si>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</si>
  <si>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</si>
  <si>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</si>
  <si>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</si>
  <si>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</si>
  <si>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</si>
  <si>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</si>
  <si>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</si>
  <si>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</si>
  <si>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</si>
  <si>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</si>
  <si>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</si>
  <si>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</si>
  <si>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</si>
  <si>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</si>
  <si>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</si>
  <si>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</si>
  <si>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</si>
  <si>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</si>
  <si>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</si>
  <si>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</si>
  <si>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</si>
  <si>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</si>
  <si>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</si>
  <si>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</si>
  <si>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</si>
  <si>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</si>
  <si>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</si>
  <si>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</si>
  <si>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</si>
  <si>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</si>
  <si>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</si>
  <si>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</si>
  <si>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</si>
  <si>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</si>
  <si>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</si>
  <si>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</si>
  <si>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</si>
  <si>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</si>
  <si>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</si>
  <si>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</si>
  <si>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</si>
  <si>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</si>
  <si>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</si>
  <si>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</si>
  <si>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</si>
  <si>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</si>
  <si>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</si>
  <si>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</si>
  <si>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</si>
  <si>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</si>
  <si>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</si>
  <si>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</si>
  <si>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</si>
  <si>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</si>
  <si>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</si>
  <si>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</si>
  <si>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</si>
  <si>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</si>
  <si>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</si>
  <si>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</si>
  <si>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</si>
  <si>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</si>
  <si>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</si>
  <si>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</si>
  <si>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</si>
  <si>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</si>
  <si>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</si>
  <si>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</si>
  <si>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</si>
  <si>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</si>
  <si>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</si>
  <si>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</si>
  <si>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</si>
  <si>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</si>
  <si>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</si>
  <si>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</si>
  <si>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</si>
  <si>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</si>
  <si>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</si>
  <si>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</si>
  <si>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</si>
  <si>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</si>
  <si>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</si>
  <si>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</si>
  <si>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</si>
  <si>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</si>
  <si>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</si>
  <si>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</si>
  <si>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</si>
  <si>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</si>
  <si>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</si>
  <si>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</si>
  <si>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</si>
  <si>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</si>
  <si>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</si>
  <si>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</si>
  <si>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</si>
  <si>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</si>
  <si>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</si>
  <si>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</si>
  <si>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</si>
  <si>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</si>
  <si>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</si>
  <si>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</si>
  <si>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</si>
  <si>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</si>
  <si>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</si>
  <si>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</si>
  <si>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</si>
  <si>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</si>
  <si>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</si>
  <si>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</si>
  <si>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</si>
  <si>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</si>
  <si>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</si>
  <si>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</si>
  <si>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</si>
  <si>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</si>
  <si>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</si>
  <si>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</si>
  <si>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</si>
  <si>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</si>
  <si>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</si>
  <si>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</si>
  <si>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</si>
  <si>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</si>
  <si>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</si>
  <si>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</si>
  <si>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</si>
  <si>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</si>
  <si>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</si>
  <si>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</si>
  <si>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</si>
  <si>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</si>
  <si>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</si>
  <si>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</si>
  <si>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</si>
  <si>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</si>
  <si>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</si>
  <si>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</si>
  <si>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</si>
  <si>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</si>
  <si>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</si>
  <si>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</si>
  <si>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</si>
  <si>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</si>
  <si>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</si>
  <si>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</si>
  <si>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</si>
  <si>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</si>
  <si>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</si>
  <si>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</si>
  <si>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</si>
  <si>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</si>
  <si>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</si>
  <si>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</si>
  <si>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</si>
  <si>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</si>
  <si>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</si>
  <si>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</si>
  <si>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</si>
  <si>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</si>
  <si>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</si>
  <si>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</si>
  <si>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</si>
  <si>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</si>
  <si>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</si>
  <si>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</si>
  <si>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</si>
  <si>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</si>
  <si>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</si>
  <si>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</si>
  <si>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</si>
  <si>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</si>
  <si>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</si>
  <si>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</si>
  <si>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</si>
  <si>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</si>
  <si>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</si>
  <si>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</si>
  <si>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</si>
  <si>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</si>
  <si>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</si>
  <si>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</si>
  <si>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</si>
  <si>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</si>
  <si>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</si>
  <si>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</si>
  <si>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</si>
  <si>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</si>
  <si>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</si>
  <si>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</si>
  <si>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</si>
  <si>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</si>
  <si>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</si>
  <si>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</si>
  <si>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</si>
  <si>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</si>
  <si>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</si>
  <si>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</si>
  <si>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</si>
  <si>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</si>
  <si>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</si>
  <si>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</si>
  <si>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</si>
  <si>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</si>
  <si>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</si>
  <si>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</si>
  <si>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</si>
  <si>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</si>
  <si>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</si>
  <si>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</si>
  <si>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</si>
  <si>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</si>
  <si>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</si>
  <si>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</si>
  <si>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</si>
  <si>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</si>
  <si>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</si>
  <si>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</si>
  <si>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</si>
  <si>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</si>
  <si>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</si>
  <si>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</si>
  <si>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</si>
  <si>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</si>
  <si>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</si>
  <si>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</si>
  <si>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</si>
  <si>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</si>
  <si>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</si>
  <si>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</si>
  <si>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</si>
  <si>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</si>
  <si>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</si>
  <si>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</si>
  <si>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</si>
  <si>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</si>
  <si>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</si>
  <si>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</si>
  <si>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</si>
  <si>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</si>
  <si>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</si>
  <si>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</si>
  <si>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</si>
  <si>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</si>
  <si>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</si>
  <si>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</si>
  <si>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</si>
  <si>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</si>
  <si>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</si>
  <si>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</si>
  <si>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</si>
  <si>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</si>
  <si>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</si>
  <si>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</si>
  <si>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</si>
  <si>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</si>
  <si>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</si>
  <si>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</si>
  <si>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</si>
  <si>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</si>
  <si>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</si>
  <si>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</si>
  <si>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</si>
  <si>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</si>
  <si>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</si>
  <si>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</si>
  <si>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</si>
  <si>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</si>
  <si>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</si>
  <si>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</si>
  <si>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</si>
  <si>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</si>
  <si>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</si>
  <si>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</si>
  <si>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</si>
  <si>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</si>
  <si>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</si>
  <si>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</si>
  <si>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</si>
  <si>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</si>
  <si>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</si>
  <si>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</si>
  <si>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</si>
  <si>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</si>
  <si>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</si>
  <si>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</si>
  <si>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</si>
  <si>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</si>
  <si>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</si>
  <si>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</si>
  <si>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</si>
  <si>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</si>
  <si>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</si>
  <si>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</si>
  <si>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</si>
  <si>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</si>
  <si>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</si>
  <si>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</si>
  <si>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</si>
  <si>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</si>
  <si>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</si>
  <si>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</si>
  <si>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</si>
  <si>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</si>
  <si>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</si>
  <si>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</si>
  <si>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</si>
  <si>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</si>
  <si>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</si>
  <si>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</si>
  <si>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</si>
  <si>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</si>
  <si>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</si>
  <si>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</si>
  <si>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</si>
  <si>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</si>
  <si>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</si>
  <si>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</si>
  <si>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</si>
  <si>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</si>
  <si>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</si>
  <si>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</si>
  <si>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</si>
  <si>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</si>
  <si>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</si>
  <si>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</si>
  <si>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</si>
  <si>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</si>
  <si>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</si>
  <si>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</si>
  <si>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</si>
  <si>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</si>
  <si>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</si>
  <si>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</si>
  <si>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</si>
  <si>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</si>
  <si>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</si>
  <si>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</si>
  <si>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</si>
  <si>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</si>
  <si>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</si>
  <si>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</si>
  <si>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</si>
  <si>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</si>
  <si>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</si>
  <si>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</si>
  <si>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</si>
  <si>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</si>
  <si>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</si>
  <si>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</si>
  <si>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</si>
  <si>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</si>
  <si>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</si>
  <si>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</si>
  <si>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</si>
  <si>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</si>
  <si>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</si>
  <si>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</si>
  <si>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</si>
  <si>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</si>
  <si>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</si>
  <si>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</si>
  <si>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</si>
  <si>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</si>
  <si>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</si>
  <si>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</si>
  <si>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</si>
  <si>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</si>
  <si>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</si>
  <si>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</si>
  <si>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</si>
  <si>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</si>
  <si>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</si>
  <si>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</si>
  <si>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</si>
  <si>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</si>
  <si>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</si>
  <si>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</si>
  <si>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</si>
  <si>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</si>
  <si>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</si>
  <si>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</si>
  <si>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</si>
  <si>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</si>
  <si>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</si>
  <si>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</si>
  <si>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</si>
  <si>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</si>
  <si>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</si>
  <si>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</si>
  <si>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</si>
  <si>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</si>
  <si>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</si>
  <si>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</si>
  <si>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</si>
  <si>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</si>
  <si>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</si>
  <si>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</si>
  <si>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</si>
  <si>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</si>
  <si>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</si>
  <si>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</si>
  <si>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</si>
  <si>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</si>
  <si>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</si>
  <si>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</si>
  <si>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</si>
  <si>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</si>
  <si>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</si>
  <si>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</si>
  <si>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</si>
  <si>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</si>
  <si>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</si>
  <si>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</si>
  <si>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</si>
  <si>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</si>
  <si>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</si>
  <si>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</si>
  <si>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</si>
  <si>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</si>
  <si>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</si>
  <si>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</si>
  <si>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</si>
  <si>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</si>
  <si>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</si>
  <si>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</si>
  <si>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</si>
  <si>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</si>
  <si>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</si>
  <si>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</si>
  <si>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</si>
  <si>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</si>
  <si>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</si>
  <si>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</si>
  <si>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</si>
  <si>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</si>
  <si>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</si>
  <si>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</si>
  <si>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</si>
  <si>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</si>
  <si>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</si>
  <si>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</si>
  <si>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</si>
  <si>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</si>
  <si>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</si>
  <si>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</si>
  <si>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</si>
  <si>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</si>
  <si>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</si>
  <si>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</si>
  <si>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</si>
  <si>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</si>
  <si>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</si>
  <si>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</si>
  <si>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</si>
  <si>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</si>
  <si>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</si>
  <si>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</si>
  <si>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</si>
  <si>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</si>
  <si>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</si>
  <si>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</si>
  <si>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</si>
  <si>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</si>
  <si>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</si>
  <si>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</si>
  <si>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</si>
  <si>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</si>
  <si>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</si>
  <si>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</si>
  <si>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</si>
  <si>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</si>
  <si>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</si>
  <si>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</si>
  <si>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</si>
  <si>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</si>
  <si>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</si>
  <si>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</si>
  <si>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</si>
  <si>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</si>
  <si>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</si>
  <si>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</si>
  <si>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</si>
  <si>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</si>
  <si>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</si>
  <si>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</si>
  <si>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</si>
  <si>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</si>
  <si>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</si>
  <si>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</si>
  <si>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</si>
  <si>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</si>
  <si>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</si>
  <si>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</si>
  <si>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</si>
  <si>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</si>
  <si>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</si>
  <si>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</si>
  <si>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</si>
  <si>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</si>
  <si>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</si>
  <si>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</si>
  <si>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</si>
  <si>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</si>
  <si>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</si>
  <si>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</si>
  <si>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</si>
  <si>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</si>
  <si>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</si>
  <si>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</si>
  <si>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</si>
  <si>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</si>
  <si>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</si>
  <si>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</si>
  <si>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</si>
  <si>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</si>
  <si>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</si>
  <si>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</si>
  <si>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</si>
  <si>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</si>
  <si>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</si>
  <si>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</si>
  <si>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</si>
  <si>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</si>
  <si>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</si>
  <si>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</si>
  <si>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</si>
  <si>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</si>
  <si>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</si>
  <si>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</si>
  <si>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</si>
  <si>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</si>
  <si>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</si>
  <si>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</si>
  <si>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</si>
  <si>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</si>
  <si>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</si>
  <si>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</si>
  <si>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</si>
  <si>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</si>
  <si>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</si>
  <si>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</si>
  <si>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</si>
  <si>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</si>
  <si>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</si>
  <si>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</si>
  <si>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</si>
  <si>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</si>
  <si>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</si>
  <si>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</si>
  <si>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</si>
  <si>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</si>
  <si>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</si>
  <si>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</si>
  <si>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</si>
  <si>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</si>
  <si>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</si>
  <si>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</si>
  <si>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</si>
  <si>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</si>
  <si>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</si>
  <si>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</si>
  <si>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</si>
  <si>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</si>
  <si>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</si>
  <si>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</si>
  <si>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</si>
  <si>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</si>
  <si>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</si>
  <si>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</si>
  <si>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</si>
  <si>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</si>
  <si>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</si>
  <si>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</si>
  <si>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</si>
  <si>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</si>
  <si>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</si>
  <si>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</si>
  <si>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</si>
  <si>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</si>
  <si>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</si>
  <si>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</si>
  <si>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</si>
  <si>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</si>
  <si>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</si>
  <si>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</si>
  <si>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</si>
  <si>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</si>
  <si>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</si>
  <si>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</si>
  <si>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</si>
  <si>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</si>
  <si>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</si>
  <si>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</si>
  <si>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</si>
  <si>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</si>
  <si>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</si>
  <si>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</si>
  <si>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</si>
  <si>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</si>
  <si>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</si>
  <si>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</si>
  <si>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</si>
  <si>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</si>
  <si>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</si>
  <si>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</si>
  <si>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</si>
  <si>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</si>
  <si>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</si>
  <si>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</si>
  <si>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</si>
  <si>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</si>
  <si>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</si>
  <si>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</si>
  <si>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</si>
  <si>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</si>
  <si>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</si>
  <si>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</si>
  <si>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</si>
  <si>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</si>
  <si>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</si>
  <si>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</si>
  <si>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</si>
  <si>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</si>
  <si>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</si>
  <si>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</si>
  <si>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</si>
  <si>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</si>
  <si>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</si>
  <si>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</si>
  <si>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</si>
  <si>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</si>
  <si>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</si>
  <si>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</si>
  <si>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</si>
  <si>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</si>
  <si>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</si>
  <si>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</si>
  <si>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</si>
  <si>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</si>
  <si>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</si>
  <si>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</si>
  <si>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</si>
  <si>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</si>
  <si>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</si>
  <si>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</si>
  <si>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</si>
  <si>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</si>
  <si>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</si>
  <si>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</si>
  <si>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</si>
  <si>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</si>
  <si>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</si>
  <si>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</si>
  <si>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</si>
  <si>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</si>
  <si>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</si>
  <si>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</si>
  <si>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</si>
  <si>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</si>
  <si>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</si>
  <si>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</si>
  <si>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</si>
  <si>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</si>
  <si>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</si>
  <si>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</si>
  <si>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</si>
  <si>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</si>
  <si>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</si>
  <si>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</si>
  <si>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</si>
  <si>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</si>
  <si>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</si>
  <si>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</si>
  <si>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</si>
  <si>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</si>
  <si>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</si>
  <si>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</si>
  <si>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</si>
  <si>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</si>
  <si>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</si>
  <si>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</si>
  <si>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</si>
  <si>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</si>
  <si>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</si>
  <si>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</si>
  <si>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</si>
  <si>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</si>
  <si>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</si>
  <si>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</si>
  <si>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</si>
  <si>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</si>
  <si>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</si>
  <si>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</si>
  <si>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</si>
  <si>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</si>
  <si>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</si>
  <si>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</si>
  <si>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</si>
  <si>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</si>
  <si>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</si>
  <si>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</si>
  <si>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</si>
  <si>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</si>
  <si>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</si>
  <si>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</si>
  <si>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</si>
  <si>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</si>
  <si>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</si>
  <si>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</si>
  <si>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</si>
  <si>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</si>
  <si>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</si>
  <si>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</si>
  <si>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</si>
  <si>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</si>
  <si>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</si>
  <si>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</si>
  <si>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</si>
  <si>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</si>
  <si>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</si>
  <si>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</si>
  <si>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</si>
  <si>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</si>
  <si>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</si>
  <si>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</si>
  <si>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</si>
  <si>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</si>
  <si>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</si>
  <si>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</si>
  <si>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</si>
  <si>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</si>
  <si>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</si>
  <si>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</si>
  <si>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</si>
  <si>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</si>
  <si>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</si>
  <si>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</si>
  <si>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</si>
  <si>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</si>
  <si>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</si>
  <si>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</si>
  <si>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</si>
  <si>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</si>
  <si>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</si>
  <si>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</si>
  <si>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</si>
  <si>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</si>
  <si>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</si>
  <si>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</si>
  <si>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</si>
  <si>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</si>
  <si>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</si>
  <si>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</si>
  <si>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</si>
  <si>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</si>
  <si>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</si>
  <si>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</si>
  <si>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</si>
  <si>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</si>
  <si>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</si>
  <si>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</si>
  <si>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</si>
  <si>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</si>
  <si>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</si>
  <si>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</si>
  <si>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</si>
  <si>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</si>
  <si>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</si>
  <si>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</si>
  <si>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</si>
  <si>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</si>
  <si>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</si>
  <si>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</si>
  <si>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</si>
  <si>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</si>
  <si>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</si>
  <si>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</si>
  <si>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</si>
  <si>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</si>
  <si>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</si>
  <si>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</si>
  <si>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</si>
  <si>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</si>
  <si>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</si>
  <si>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</si>
  <si>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</si>
  <si>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</si>
  <si>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</si>
  <si>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</si>
  <si>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</si>
  <si>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</si>
  <si>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</si>
  <si>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</si>
  <si>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</si>
  <si>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</si>
  <si>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</si>
  <si>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</si>
  <si>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</si>
  <si>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</si>
  <si>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</si>
  <si>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</si>
  <si>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</si>
  <si>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</si>
  <si>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</si>
  <si>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</si>
  <si>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</si>
  <si>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</si>
  <si>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</si>
  <si>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</si>
  <si>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</si>
  <si>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</si>
  <si>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</si>
  <si>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</si>
  <si>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</si>
  <si>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</si>
  <si>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</si>
  <si>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</si>
  <si>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</si>
  <si>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</si>
  <si>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</si>
  <si>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</si>
  <si>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</si>
  <si>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</si>
  <si>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</si>
  <si>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</si>
  <si>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</si>
  <si>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</si>
  <si>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</si>
  <si>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</si>
  <si>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</si>
  <si>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</si>
  <si>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</si>
  <si>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</si>
  <si>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</si>
  <si>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</si>
  <si>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</si>
  <si>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</si>
  <si>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</si>
  <si>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</si>
  <si>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</si>
  <si>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</si>
  <si>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</si>
  <si>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</si>
  <si>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</si>
  <si>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</si>
  <si>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</si>
  <si>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</si>
  <si>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</si>
  <si>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</si>
  <si>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</si>
  <si>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</si>
  <si>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</si>
  <si>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</si>
  <si>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</si>
  <si>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</si>
  <si>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</si>
  <si>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</si>
  <si>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</si>
  <si>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</si>
  <si>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</si>
  <si>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</si>
  <si>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</si>
  <si>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</si>
  <si>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</si>
  <si>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</si>
  <si>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</si>
  <si>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</si>
  <si>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</si>
  <si>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</si>
  <si>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</si>
  <si>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</si>
  <si>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</si>
  <si>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</si>
  <si>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</si>
  <si>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</si>
  <si>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</si>
  <si>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</si>
  <si>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</si>
  <si>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</si>
  <si>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</si>
  <si>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</si>
  <si>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</si>
  <si>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</si>
  <si>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</si>
  <si>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</si>
  <si>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</si>
  <si>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</si>
  <si>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</si>
  <si>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</si>
  <si>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</si>
  <si>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</si>
  <si>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</si>
  <si>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</si>
  <si>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</si>
  <si>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</si>
  <si>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</si>
  <si>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</si>
  <si>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</si>
  <si>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</si>
  <si>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</si>
  <si>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</si>
  <si>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</si>
  <si>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</si>
  <si>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</si>
  <si>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</si>
  <si>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</si>
  <si>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</si>
  <si>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</si>
  <si>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</si>
  <si>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</si>
  <si>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</si>
  <si>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</si>
  <si>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</si>
  <si>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</si>
  <si>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</si>
  <si>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</si>
  <si>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</si>
  <si>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</si>
  <si>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</si>
  <si>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</si>
  <si>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</si>
  <si>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</si>
  <si>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</si>
  <si>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</si>
  <si>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</si>
  <si>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</si>
  <si>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</si>
  <si>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</si>
  <si>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</si>
  <si>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</si>
  <si>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</si>
  <si>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</si>
  <si>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</si>
  <si>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</si>
  <si>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</si>
  <si>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</si>
  <si>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</si>
  <si>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</si>
  <si>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</si>
  <si>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</si>
  <si>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</si>
  <si>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</si>
  <si>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</si>
  <si>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</si>
  <si>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</si>
  <si>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</si>
  <si>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</si>
  <si>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</si>
  <si>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</si>
  <si>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</si>
  <si>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</si>
  <si>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</si>
  <si>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</si>
  <si>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</si>
  <si>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</si>
  <si>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</si>
  <si>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</si>
  <si>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</si>
  <si>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</si>
  <si>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</si>
  <si>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</si>
  <si>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</si>
  <si>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</si>
  <si>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</si>
  <si>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</si>
  <si>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</si>
  <si>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</si>
  <si>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</si>
  <si>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</si>
  <si>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</si>
  <si>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</si>
  <si>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</si>
  <si>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</si>
  <si>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</si>
  <si>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</si>
  <si>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</si>
  <si>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</si>
  <si>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</si>
  <si>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</si>
  <si>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</si>
  <si>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</si>
  <si>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</si>
  <si>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</si>
  <si>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</si>
  <si>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</si>
  <si>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</si>
  <si>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</si>
  <si>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</si>
  <si>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</si>
  <si>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</si>
  <si>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</si>
  <si>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</si>
  <si>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</si>
  <si>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</si>
  <si>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</si>
  <si>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</si>
  <si>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</si>
  <si>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</si>
  <si>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</si>
  <si>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</si>
  <si>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</si>
  <si>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</si>
  <si>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</si>
  <si>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</si>
  <si>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</si>
  <si>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</si>
  <si>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</si>
  <si>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</si>
  <si>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</si>
  <si>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</si>
  <si>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</si>
  <si>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</si>
  <si>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</si>
  <si>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</si>
  <si>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</si>
  <si>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</si>
  <si>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</si>
  <si>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</si>
  <si>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</si>
  <si>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</si>
  <si>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</si>
  <si>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</si>
  <si>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</si>
  <si>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</si>
  <si>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</si>
  <si>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</si>
  <si>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</si>
  <si>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</si>
  <si>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</si>
  <si>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</si>
  <si>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</si>
  <si>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</si>
  <si>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</si>
  <si>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</si>
  <si>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</si>
  <si>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</si>
  <si>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</si>
  <si>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</si>
  <si>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</si>
  <si>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</si>
  <si>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</si>
  <si>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</si>
  <si>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</si>
  <si>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</si>
  <si>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</si>
  <si>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</si>
  <si>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</si>
  <si>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</si>
  <si>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</si>
  <si>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</si>
  <si>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</si>
  <si>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</si>
  <si>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</si>
  <si>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</si>
  <si>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</si>
  <si>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</si>
  <si>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</si>
  <si>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</si>
  <si>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</si>
  <si>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</si>
  <si>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</si>
  <si>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</si>
  <si>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</si>
  <si>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</si>
  <si>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</si>
  <si>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</si>
  <si>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</si>
  <si>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</si>
  <si>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</si>
  <si>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</si>
  <si>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</si>
  <si>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</si>
  <si>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</si>
  <si>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</si>
  <si>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</si>
  <si>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</si>
  <si>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</si>
  <si>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</si>
  <si>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</si>
  <si>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</si>
  <si>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</si>
  <si>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</si>
  <si>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</si>
  <si>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</si>
  <si>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</si>
  <si>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</si>
  <si>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</si>
  <si>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</si>
  <si>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</si>
  <si>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</si>
  <si>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</si>
  <si>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</si>
  <si>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</si>
  <si>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</si>
  <si>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</si>
  <si>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</si>
  <si>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</si>
  <si>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</si>
  <si>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</si>
  <si>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</si>
  <si>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</si>
  <si>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</si>
  <si>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</si>
  <si>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</si>
  <si>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</si>
  <si>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</si>
  <si>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</si>
  <si>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</si>
  <si>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</si>
  <si>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</si>
  <si>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</si>
  <si>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</si>
  <si>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</si>
  <si>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</si>
  <si>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</si>
  <si>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</si>
  <si>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</si>
  <si>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</si>
  <si>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</si>
  <si>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</si>
  <si>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</si>
  <si>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</si>
  <si>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</si>
  <si>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</si>
  <si>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</si>
  <si>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</si>
  <si>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</si>
  <si>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</si>
  <si>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</si>
  <si>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</si>
  <si>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</si>
  <si>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</si>
  <si>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</si>
  <si>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</si>
  <si>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</si>
  <si>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</si>
  <si>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</si>
  <si>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</si>
  <si>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</si>
  <si>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</si>
  <si>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</si>
  <si>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</si>
  <si>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</si>
  <si>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</si>
  <si>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</si>
  <si>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</si>
  <si>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</si>
  <si>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</si>
  <si>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</si>
  <si>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</si>
  <si>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</si>
  <si>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</si>
  <si>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</si>
  <si>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</si>
  <si>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</si>
  <si>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</si>
  <si>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</si>
  <si>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</si>
  <si>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</si>
  <si>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</si>
  <si>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</si>
  <si>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</si>
  <si>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</si>
  <si>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</si>
  <si>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</si>
  <si>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</si>
  <si>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</si>
  <si>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</si>
  <si>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</si>
  <si>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</si>
  <si>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</si>
  <si>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</si>
  <si>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</si>
  <si>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</si>
  <si>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</si>
  <si>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</si>
  <si>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</si>
  <si>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</si>
  <si>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</si>
  <si>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</si>
  <si>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</si>
  <si>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</si>
  <si>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</si>
  <si>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</si>
  <si>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</si>
  <si>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</si>
  <si>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</si>
  <si>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</si>
  <si>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</si>
  <si>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</si>
  <si>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</si>
  <si>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</si>
  <si>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</si>
  <si>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</si>
  <si>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</si>
  <si>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</si>
  <si>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</si>
  <si>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</si>
  <si>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</si>
  <si>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</si>
  <si>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</si>
  <si>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</si>
  <si>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</si>
  <si>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</si>
  <si>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</si>
  <si>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</si>
  <si>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</si>
  <si>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</si>
  <si>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</si>
  <si>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</si>
  <si>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</si>
  <si>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</si>
  <si>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</si>
  <si>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</si>
  <si>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</si>
  <si>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</si>
  <si>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</si>
  <si>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</si>
  <si>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</si>
  <si>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</si>
  <si>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</si>
  <si>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</si>
  <si>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</si>
  <si>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</si>
  <si>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</si>
  <si>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</si>
  <si>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</si>
  <si>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</si>
  <si>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</si>
  <si>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</si>
  <si>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</si>
  <si>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</si>
  <si>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</si>
  <si>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</si>
  <si>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</si>
  <si>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</si>
  <si>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</si>
  <si>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</si>
  <si>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</si>
  <si>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</si>
  <si>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</si>
  <si>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</si>
  <si>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</si>
  <si>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</si>
  <si>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</si>
  <si>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</si>
  <si>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</si>
  <si>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</si>
  <si>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</si>
  <si>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</si>
  <si>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</si>
  <si>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</si>
  <si>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</si>
  <si>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</si>
  <si>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</si>
  <si>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</si>
  <si>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</si>
  <si>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</si>
  <si>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</si>
  <si>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</si>
  <si>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</si>
  <si>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</si>
  <si>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</si>
  <si>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</si>
  <si>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</si>
  <si>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</si>
  <si>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</si>
  <si>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</si>
  <si>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</si>
  <si>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</si>
  <si>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</si>
  <si>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</si>
  <si>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</si>
  <si>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</si>
  <si>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</si>
  <si>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</si>
  <si>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</si>
  <si>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</si>
  <si>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</si>
  <si>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</si>
  <si>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</si>
  <si>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</si>
  <si>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</si>
  <si>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</si>
  <si>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</si>
  <si>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</si>
  <si>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</si>
  <si>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</si>
  <si>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</si>
  <si>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</si>
  <si>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</si>
  <si>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</si>
  <si>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</si>
  <si>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</si>
  <si>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</si>
  <si>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</si>
  <si>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</si>
  <si>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</si>
  <si>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</si>
  <si>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</si>
  <si>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</si>
  <si>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</si>
  <si>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</si>
  <si>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</si>
  <si>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</si>
  <si>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</si>
  <si>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</si>
  <si>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</si>
  <si>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</si>
  <si>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</si>
  <si>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</si>
  <si>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</si>
  <si>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</si>
  <si>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</si>
  <si>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</si>
  <si>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</si>
  <si>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</si>
  <si>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</si>
  <si>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</si>
  <si>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</si>
  <si>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</si>
  <si>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</si>
  <si>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</si>
  <si>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</si>
  <si>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</si>
  <si>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</si>
  <si>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</si>
  <si>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</si>
  <si>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</si>
  <si>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</si>
  <si>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</si>
  <si>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</si>
  <si>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</si>
  <si>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</si>
  <si>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</si>
  <si>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</si>
  <si>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</si>
  <si>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</si>
  <si>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</si>
  <si>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</si>
  <si>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</si>
  <si>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</si>
  <si>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</si>
  <si>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</si>
  <si>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</si>
  <si>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</si>
  <si>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</si>
  <si>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</si>
  <si>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</si>
  <si>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</si>
  <si>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</si>
  <si>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</si>
  <si>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</si>
  <si>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</si>
  <si>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</si>
  <si>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</si>
  <si>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</si>
  <si>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</si>
  <si>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</si>
  <si>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</si>
  <si>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</si>
  <si>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</si>
  <si>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</si>
  <si>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</si>
  <si>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</si>
  <si>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</si>
  <si>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</si>
  <si>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</si>
  <si>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</si>
  <si>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</si>
  <si>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</si>
  <si>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</si>
  <si>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</si>
  <si>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</si>
  <si>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</si>
  <si>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</si>
  <si>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</si>
  <si>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</si>
  <si>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</si>
  <si>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</si>
  <si>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</si>
  <si>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</si>
  <si>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</si>
  <si>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</si>
  <si>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</si>
  <si>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</si>
  <si>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</si>
  <si>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</si>
  <si>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</si>
  <si>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</si>
  <si>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</si>
  <si>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</si>
  <si>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</si>
  <si>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</si>
  <si>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</si>
  <si>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</si>
  <si>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</si>
  <si>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</si>
  <si>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</si>
  <si>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</si>
  <si>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</si>
  <si>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</si>
  <si>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</si>
  <si>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</si>
  <si>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</si>
  <si>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</si>
  <si>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</si>
  <si>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</si>
  <si>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</si>
  <si>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</si>
  <si>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</si>
  <si>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</si>
  <si>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</si>
  <si>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</si>
  <si>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</si>
  <si>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</si>
  <si>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</si>
  <si>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</si>
  <si>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</si>
  <si>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</si>
  <si>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</si>
  <si>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</si>
  <si>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</si>
  <si>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</si>
  <si>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</si>
  <si>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</si>
  <si>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</si>
  <si>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</si>
  <si>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</si>
  <si>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</si>
  <si>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</si>
  <si>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</si>
  <si>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</si>
  <si>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</si>
  <si>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</si>
  <si>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</si>
  <si>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</si>
  <si>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</si>
  <si>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</si>
  <si>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</si>
  <si>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</si>
  <si>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</si>
  <si>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</si>
  <si>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</si>
  <si>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</si>
  <si>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</si>
  <si>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</si>
  <si>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</si>
  <si>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</si>
  <si>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</si>
  <si>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</si>
  <si>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</si>
  <si>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</si>
  <si>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</si>
  <si>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</si>
  <si>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</si>
  <si>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</si>
  <si>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</si>
  <si>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</si>
  <si>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</si>
  <si>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</si>
  <si>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</si>
  <si>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</si>
  <si>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</si>
  <si>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</si>
  <si>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</si>
  <si>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</si>
  <si>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</si>
  <si>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</si>
  <si>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</si>
  <si>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</si>
  <si>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</si>
  <si>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</si>
  <si>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</si>
  <si>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</si>
  <si>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</si>
  <si>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</si>
  <si>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</si>
  <si>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</si>
  <si>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</si>
  <si>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</si>
  <si>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</si>
  <si>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</si>
  <si>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</si>
  <si>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</si>
  <si>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</si>
  <si>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</si>
  <si>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</si>
  <si>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</si>
  <si>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</si>
  <si>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</si>
  <si>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</si>
  <si>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</si>
  <si>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</si>
  <si>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</si>
  <si>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</si>
  <si>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</si>
  <si>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</si>
  <si>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</si>
  <si>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</si>
  <si>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</si>
  <si>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</si>
  <si>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</si>
  <si>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</si>
  <si>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</si>
  <si>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</si>
  <si>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</si>
  <si>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</si>
  <si>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</si>
  <si>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</si>
  <si>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</si>
  <si>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</si>
  <si>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</si>
  <si>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</si>
  <si>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</si>
  <si>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</si>
  <si>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</si>
  <si>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</si>
  <si>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</si>
  <si>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</si>
  <si>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</si>
  <si>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</si>
  <si>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</si>
  <si>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</si>
  <si>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</si>
  <si>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</si>
  <si>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</si>
  <si>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</si>
  <si>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</si>
  <si>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</si>
  <si>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</si>
  <si>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</si>
  <si>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</si>
  <si>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</si>
  <si>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</si>
  <si>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</si>
  <si>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</si>
  <si>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</si>
  <si>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</si>
  <si>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</si>
  <si>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</si>
  <si>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</si>
  <si>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</si>
  <si>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</si>
  <si>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</si>
  <si>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</si>
  <si>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</si>
  <si>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</si>
  <si>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</si>
  <si>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</si>
  <si>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</si>
  <si>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</si>
  <si>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</si>
  <si>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</si>
  <si>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</si>
  <si>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</si>
  <si>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</si>
  <si>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</si>
  <si>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</si>
  <si>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</si>
  <si>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</si>
  <si>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</si>
  <si>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</si>
  <si>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</si>
  <si>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</si>
  <si>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</si>
  <si>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</si>
  <si>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</si>
  <si>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</si>
  <si>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</si>
  <si>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</si>
  <si>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</si>
  <si>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</si>
  <si>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</si>
  <si>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</si>
  <si>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</si>
  <si>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</si>
  <si>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</si>
  <si>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</si>
  <si>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</si>
  <si>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</si>
  <si>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</si>
  <si>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</si>
  <si>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</si>
  <si>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</si>
  <si>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</si>
  <si>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</si>
  <si>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</si>
  <si>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</si>
  <si>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</si>
  <si>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</si>
  <si>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</si>
  <si>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</si>
  <si>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</si>
  <si>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</si>
  <si>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</si>
  <si>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</si>
  <si>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</si>
  <si>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</si>
  <si>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</si>
  <si>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</si>
  <si>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</si>
  <si>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</si>
  <si>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</si>
  <si>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</si>
  <si>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</si>
  <si>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</si>
  <si>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</si>
  <si>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</si>
  <si>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</si>
  <si>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</si>
  <si>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</si>
  <si>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</si>
  <si>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</si>
  <si>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</si>
  <si>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</si>
  <si>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</si>
  <si>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</si>
  <si>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</si>
  <si>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</si>
  <si>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</si>
  <si>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</si>
  <si>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</si>
  <si>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</si>
  <si>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</si>
  <si>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</si>
  <si>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</si>
  <si>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</si>
  <si>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</si>
  <si>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</si>
  <si>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</si>
  <si>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</si>
  <si>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</si>
  <si>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</si>
  <si>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</si>
  <si>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</si>
  <si>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</si>
  <si>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</si>
  <si>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</si>
  <si>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</si>
  <si>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</si>
  <si>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</si>
  <si>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</si>
  <si>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</si>
  <si>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</si>
  <si>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</si>
  <si>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</si>
  <si>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</si>
  <si>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</si>
  <si>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</si>
  <si>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</si>
  <si>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</si>
  <si>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</si>
  <si>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</si>
  <si>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</si>
  <si>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</si>
  <si>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</si>
  <si>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</si>
  <si>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</si>
  <si>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</si>
  <si>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</si>
  <si>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</si>
  <si>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</si>
  <si>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</si>
  <si>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</si>
  <si>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</si>
  <si>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</si>
  <si>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</si>
  <si>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</si>
  <si>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</si>
  <si>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</si>
  <si>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</si>
  <si>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</si>
  <si>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</si>
  <si>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</si>
  <si>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</si>
  <si>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</si>
  <si>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</si>
  <si>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</si>
  <si>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</si>
  <si>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</si>
  <si>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</si>
  <si>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</si>
  <si>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</si>
  <si>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</si>
  <si>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</si>
  <si>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</si>
  <si>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</si>
  <si>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</si>
  <si>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</si>
  <si>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</si>
  <si>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</si>
  <si>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</si>
  <si>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</si>
  <si>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</si>
  <si>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</si>
  <si>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</si>
  <si>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</si>
  <si>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</si>
  <si>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</si>
  <si>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</si>
  <si>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</si>
  <si>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</si>
  <si>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</si>
  <si>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</si>
  <si>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</si>
  <si>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</si>
  <si>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</si>
  <si>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</si>
  <si>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</si>
  <si>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</si>
  <si>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</si>
  <si>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</si>
  <si>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</si>
  <si>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</si>
  <si>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</si>
  <si>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</si>
  <si>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</si>
  <si>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</si>
  <si>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</si>
  <si>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</si>
  <si>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</si>
  <si>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</si>
  <si>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</si>
  <si>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</si>
  <si>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</si>
  <si>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</si>
  <si>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</si>
  <si>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</si>
  <si>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</si>
  <si>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</si>
  <si>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</si>
  <si>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</si>
  <si>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</si>
  <si>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</si>
  <si>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</si>
  <si>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</si>
  <si>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</si>
  <si>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</si>
  <si>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</si>
  <si>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</si>
  <si>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</si>
  <si>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</si>
  <si>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</si>
  <si>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</si>
  <si>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</si>
  <si>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</si>
  <si>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</si>
  <si>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</si>
  <si>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</si>
  <si>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</si>
  <si>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</si>
  <si>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</si>
  <si>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</si>
  <si>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</si>
  <si>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</si>
  <si>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</si>
  <si>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</si>
  <si>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</si>
  <si>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</si>
  <si>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</si>
  <si>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</si>
  <si>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</si>
  <si>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</si>
  <si>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</si>
  <si>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</si>
  <si>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</si>
  <si>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</si>
  <si>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</si>
  <si>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</si>
  <si>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</si>
  <si>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</si>
  <si>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</si>
  <si>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</si>
  <si>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</si>
  <si>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</si>
  <si>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</si>
  <si>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</si>
  <si>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</si>
  <si>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</si>
  <si>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</si>
  <si>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</si>
  <si>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</si>
  <si>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</si>
  <si>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</si>
  <si>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</si>
  <si>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</si>
  <si>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</si>
  <si>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</si>
  <si>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</si>
  <si>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</si>
  <si>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</si>
  <si>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</si>
  <si>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</si>
  <si>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</si>
  <si>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</si>
  <si>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</si>
  <si>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</si>
  <si>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</si>
  <si>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</si>
  <si>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</si>
  <si>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</si>
  <si>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</si>
  <si>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</si>
  <si>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</si>
  <si>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</si>
  <si>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</si>
  <si>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</si>
  <si>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</si>
  <si>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</si>
  <si>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</si>
  <si>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</si>
  <si>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</si>
  <si>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</si>
  <si>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</si>
  <si>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</si>
  <si>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</si>
  <si>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</si>
  <si>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</si>
  <si>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</si>
  <si>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</si>
  <si>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</si>
  <si>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</si>
  <si>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</si>
  <si>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</si>
  <si>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</si>
  <si>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</si>
  <si>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</si>
  <si>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</si>
  <si>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</si>
  <si>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</si>
  <si>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</si>
  <si>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</si>
  <si>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</si>
  <si>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</si>
  <si>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</si>
  <si>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</si>
  <si>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</si>
  <si>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</si>
  <si>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</si>
  <si>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</si>
  <si>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</si>
  <si>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</si>
  <si>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</si>
  <si>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</si>
  <si>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</si>
  <si>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</si>
  <si>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</si>
  <si>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</si>
  <si>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</si>
  <si>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</si>
  <si>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</si>
  <si>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</si>
  <si>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</si>
  <si>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</si>
  <si>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</si>
  <si>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</si>
  <si>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</si>
  <si>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</si>
  <si>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</si>
  <si>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</si>
  <si>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</si>
  <si>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</si>
  <si>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</si>
  <si>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</si>
  <si>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</si>
  <si>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</si>
  <si>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</si>
  <si>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</si>
  <si>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</si>
  <si>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</si>
  <si>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</si>
  <si>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</si>
  <si>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</si>
  <si>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</si>
  <si>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</si>
  <si>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</si>
  <si>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</si>
  <si>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</si>
  <si>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</si>
  <si>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</si>
  <si>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</si>
  <si>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</si>
  <si>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</si>
  <si>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</si>
  <si>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</si>
  <si>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</si>
  <si>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</si>
  <si>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</si>
  <si>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</si>
  <si>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</si>
  <si>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</si>
  <si>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</si>
  <si>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</si>
  <si>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</si>
  <si>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</si>
  <si>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</si>
  <si>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</si>
  <si>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</si>
  <si>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</si>
  <si>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</si>
  <si>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</si>
  <si>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</si>
  <si>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</si>
  <si>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</si>
  <si>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</si>
  <si>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</si>
  <si>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</si>
  <si>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</si>
  <si>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</si>
  <si>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</si>
  <si>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</si>
  <si>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</si>
  <si>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</si>
  <si>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</si>
  <si>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</si>
  <si>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</si>
  <si>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</si>
  <si>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</si>
  <si>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</si>
  <si>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</si>
  <si>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</si>
  <si>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</si>
  <si>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</si>
  <si>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</si>
  <si>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</si>
  <si>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</si>
  <si>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</si>
  <si>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</si>
  <si>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</si>
  <si>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</si>
  <si>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</si>
  <si>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</si>
  <si>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</si>
  <si>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</si>
  <si>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</si>
  <si>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</si>
  <si>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</si>
  <si>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</si>
  <si>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</si>
  <si>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</si>
  <si>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</si>
  <si>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</si>
  <si>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</si>
  <si>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</si>
  <si>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</si>
  <si>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</si>
  <si>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</si>
  <si>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</si>
  <si>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</si>
  <si>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</si>
  <si>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</si>
  <si>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</si>
  <si>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</si>
  <si>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</si>
  <si>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</si>
  <si>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</si>
  <si>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</si>
  <si>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</si>
  <si>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</si>
  <si>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</si>
  <si>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</si>
  <si>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</si>
  <si>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</si>
  <si>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</si>
  <si>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</si>
  <si>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</si>
  <si>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</si>
  <si>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</si>
  <si>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</si>
  <si>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</si>
  <si>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</si>
  <si>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</si>
  <si>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</si>
  <si>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</si>
  <si>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</si>
  <si>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</si>
  <si>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</si>
  <si>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</si>
  <si>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</si>
  <si>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</si>
  <si>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</si>
  <si>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</si>
  <si>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</si>
  <si>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</si>
  <si>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</si>
  <si>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</si>
  <si>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</si>
  <si>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</si>
  <si>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</si>
  <si>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</si>
  <si>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</si>
  <si>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</si>
  <si>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</si>
  <si>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</si>
  <si>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</si>
  <si>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</si>
  <si>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</si>
  <si>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</si>
  <si>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</si>
  <si>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</si>
  <si>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</si>
  <si>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</si>
  <si>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</si>
  <si>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</si>
  <si>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</si>
  <si>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</si>
  <si>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</si>
  <si>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</si>
  <si>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</si>
  <si>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</si>
  <si>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</si>
  <si>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</si>
  <si>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</si>
  <si>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</si>
  <si>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</si>
  <si>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</si>
  <si>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</si>
  <si>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</si>
  <si>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</si>
  <si>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</si>
  <si>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</si>
  <si>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</si>
  <si>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</si>
  <si>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</si>
  <si>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</si>
  <si>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</si>
  <si>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</si>
  <si>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</si>
  <si>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</si>
  <si>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</si>
  <si>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</si>
  <si>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</si>
  <si>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</si>
  <si>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</si>
  <si>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</si>
  <si>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</si>
  <si>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</si>
  <si>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</si>
  <si>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</si>
  <si>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</si>
  <si>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</si>
  <si>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</si>
  <si>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</si>
  <si>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</si>
  <si>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</si>
  <si>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</si>
  <si>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</si>
  <si>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</si>
  <si>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</si>
  <si>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</si>
  <si>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</si>
  <si>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</si>
  <si>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</si>
  <si>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</si>
  <si>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</si>
  <si>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</si>
  <si>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</si>
  <si>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</si>
  <si>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</si>
  <si>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</si>
  <si>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</si>
  <si>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</si>
  <si>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</si>
  <si>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</si>
  <si>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</si>
  <si>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</si>
  <si>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</si>
  <si>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</si>
  <si>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</si>
  <si>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</si>
  <si>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</si>
  <si>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</si>
  <si>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</si>
  <si>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</si>
  <si>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</si>
  <si>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</si>
  <si>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</si>
  <si>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</si>
  <si>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</si>
  <si>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</si>
  <si>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</si>
  <si>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</si>
  <si>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</si>
  <si>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</si>
  <si>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</si>
  <si>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</si>
  <si>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</si>
  <si>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</si>
  <si>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</si>
  <si>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</si>
  <si>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</si>
  <si>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</si>
  <si>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</si>
  <si>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</si>
  <si>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</si>
  <si>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</si>
  <si>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</si>
  <si>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</si>
  <si>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</si>
  <si>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</si>
  <si>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</si>
  <si>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</si>
  <si>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</si>
  <si>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</si>
  <si>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</si>
  <si>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</si>
  <si>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</si>
  <si>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</si>
  <si>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</si>
  <si>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</si>
  <si>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</si>
  <si>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</si>
  <si>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</si>
  <si>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</si>
  <si>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</si>
  <si>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</si>
  <si>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</si>
  <si>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</si>
  <si>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</si>
  <si>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</si>
  <si>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</si>
  <si>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</si>
  <si>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</si>
  <si>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</si>
  <si>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</si>
  <si>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</si>
  <si>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</si>
  <si>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</si>
  <si>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</si>
  <si>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</si>
  <si>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</si>
  <si>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</si>
  <si>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</si>
  <si>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</si>
  <si>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</si>
  <si>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</si>
  <si>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</si>
  <si>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</si>
  <si>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</si>
  <si>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</si>
  <si>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</si>
  <si>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</si>
  <si>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</si>
  <si>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</si>
  <si>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</si>
  <si>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</si>
  <si>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</si>
  <si>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</si>
  <si>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</si>
  <si>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</si>
  <si>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</si>
  <si>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</si>
  <si>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</si>
  <si>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</si>
  <si>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</si>
  <si>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</si>
  <si>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</si>
  <si>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</si>
  <si>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</si>
  <si>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</si>
  <si>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</si>
  <si>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</si>
  <si>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</si>
  <si>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</si>
  <si>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</si>
  <si>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</si>
  <si>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</si>
  <si>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</si>
  <si>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</si>
  <si>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</si>
  <si>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</si>
  <si>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</si>
  <si>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</si>
  <si>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</si>
  <si>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</si>
  <si>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</si>
  <si>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</si>
  <si>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</si>
  <si>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</si>
  <si>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</si>
  <si>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</si>
  <si>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</si>
  <si>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</si>
  <si>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</si>
  <si>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</si>
  <si>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</si>
  <si>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</si>
  <si>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</si>
  <si>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</si>
  <si>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</si>
  <si>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</si>
  <si>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</si>
  <si>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</si>
  <si>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</si>
  <si>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</si>
  <si>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</si>
  <si>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</si>
  <si>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</si>
  <si>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</si>
  <si>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</si>
  <si>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</si>
  <si>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</si>
  <si>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</si>
  <si>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</si>
  <si>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</si>
  <si>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</si>
  <si>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</si>
  <si>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</si>
  <si>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</si>
  <si>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</si>
  <si>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</si>
  <si>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</si>
  <si>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</si>
  <si>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</si>
  <si>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</si>
  <si>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</si>
  <si>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</si>
  <si>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</si>
  <si>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</si>
  <si>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</si>
  <si>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</si>
  <si>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</si>
  <si>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</si>
  <si>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</si>
  <si>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</si>
  <si>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</si>
  <si>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</si>
  <si>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</si>
  <si>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</si>
  <si>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</si>
  <si>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</si>
  <si>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</si>
  <si>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</si>
  <si>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</si>
  <si>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</si>
  <si>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</si>
  <si>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</si>
  <si>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</si>
  <si>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</si>
  <si>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</si>
  <si>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</si>
  <si>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</si>
  <si>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</si>
  <si>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</si>
  <si>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</si>
  <si>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</si>
  <si>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</si>
  <si>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</si>
  <si>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</si>
  <si>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</si>
  <si>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</si>
  <si>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</si>
  <si>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</si>
  <si>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</si>
  <si>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</si>
  <si>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</si>
  <si>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</si>
  <si>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</si>
  <si>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</si>
  <si>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</si>
  <si>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</si>
  <si>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</si>
  <si>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</si>
  <si>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</si>
  <si>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</si>
  <si>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</si>
  <si>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</si>
  <si>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</si>
  <si>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</si>
  <si>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</si>
  <si>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</si>
  <si>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</si>
  <si>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</si>
  <si>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</si>
  <si>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</si>
  <si>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</si>
  <si>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</si>
  <si>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</si>
  <si>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</si>
  <si>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</si>
  <si>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</si>
  <si>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</si>
  <si>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</si>
  <si>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</si>
  <si>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</si>
  <si>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</si>
  <si>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</si>
  <si>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</si>
  <si>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</si>
  <si>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</si>
  <si>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</si>
  <si>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</si>
  <si>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</si>
  <si>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</si>
  <si>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</si>
  <si>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</si>
  <si>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</si>
  <si>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</si>
  <si>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</si>
  <si>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</si>
  <si>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</si>
  <si>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</si>
  <si>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</si>
  <si>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</si>
  <si>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</si>
  <si>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</si>
  <si>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</si>
  <si>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</si>
  <si>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</si>
  <si>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</si>
  <si>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</si>
  <si>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</si>
  <si>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</si>
  <si>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</si>
  <si>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</si>
  <si>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</si>
  <si>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</si>
  <si>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</si>
  <si>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</si>
  <si>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</si>
  <si>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</si>
  <si>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</si>
  <si>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</si>
  <si>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</si>
  <si>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</si>
  <si>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</si>
  <si>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</si>
  <si>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</si>
  <si>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</si>
  <si>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</si>
  <si>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</si>
  <si>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</si>
  <si>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</si>
  <si>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</si>
  <si>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</si>
  <si>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</si>
  <si>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</si>
  <si>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</si>
  <si>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</si>
  <si>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</si>
  <si>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</si>
  <si>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</si>
  <si>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</si>
  <si>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</si>
  <si>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</si>
  <si>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</si>
  <si>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</si>
  <si>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</si>
  <si>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</si>
  <si>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</si>
  <si>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</si>
  <si>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</si>
  <si>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</si>
  <si>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</si>
  <si>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</si>
  <si>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</si>
  <si>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</si>
  <si>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</si>
  <si>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</si>
  <si>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</si>
  <si>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</si>
  <si>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</si>
  <si>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</si>
  <si>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</si>
  <si>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</si>
  <si>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</si>
  <si>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</si>
  <si>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</si>
  <si>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</si>
  <si>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</si>
  <si>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</si>
  <si>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</si>
  <si>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</si>
  <si>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</si>
  <si>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</si>
  <si>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</si>
  <si>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</si>
  <si>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</si>
  <si>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</si>
  <si>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</si>
  <si>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</si>
  <si>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</si>
  <si>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</si>
  <si>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</si>
  <si>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</si>
  <si>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</si>
  <si>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</si>
  <si>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</si>
  <si>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</si>
  <si>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</si>
  <si>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</si>
  <si>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</si>
  <si>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</si>
  <si>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</si>
  <si>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</si>
  <si>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</si>
  <si>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</si>
  <si>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</si>
  <si>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</si>
  <si>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</si>
  <si>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</si>
  <si>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</si>
  <si>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</si>
  <si>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</si>
  <si>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</si>
  <si>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</si>
  <si>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</si>
  <si>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</si>
  <si>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</si>
  <si>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</si>
  <si>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</si>
  <si>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</si>
  <si>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</si>
  <si>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</si>
  <si>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</si>
  <si>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</si>
  <si>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</si>
  <si>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</si>
  <si>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</si>
  <si>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</si>
  <si>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</si>
  <si>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</si>
  <si>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</si>
  <si>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</si>
  <si>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</si>
  <si>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</si>
  <si>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</si>
  <si>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</si>
  <si>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</si>
  <si>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</si>
  <si>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</si>
  <si>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</si>
  <si>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</si>
  <si>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</si>
  <si>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</si>
  <si>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</si>
  <si>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</si>
  <si>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</si>
  <si>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</si>
  <si>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</si>
  <si>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</si>
  <si>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</si>
  <si>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</si>
  <si>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</si>
  <si>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</si>
  <si>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</si>
  <si>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</si>
  <si>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</si>
  <si>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</si>
  <si>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</si>
  <si>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</si>
  <si>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</si>
  <si>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</si>
  <si>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</si>
  <si>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</si>
  <si>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</si>
  <si>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</si>
  <si>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</si>
  <si>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</si>
  <si>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</si>
  <si>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</si>
  <si>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</si>
  <si>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</si>
  <si>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</si>
  <si>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</si>
  <si>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</si>
  <si>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</si>
  <si>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</si>
  <si>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</si>
  <si>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</si>
  <si>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</si>
  <si>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</si>
  <si>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</si>
  <si>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</si>
  <si>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</si>
  <si>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</si>
  <si>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</si>
  <si>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</si>
  <si>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</si>
  <si>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</si>
  <si>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</si>
  <si>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</si>
  <si>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</si>
  <si>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</si>
  <si>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</si>
  <si>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</si>
  <si>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</si>
  <si>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</si>
  <si>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</si>
  <si>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</si>
  <si>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</si>
  <si>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</si>
  <si>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</si>
  <si>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</si>
  <si>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</si>
  <si>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</si>
  <si>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</si>
  <si>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</si>
  <si>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</si>
  <si>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</si>
  <si>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</si>
  <si>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</si>
  <si>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</si>
  <si>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</si>
  <si>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</si>
  <si>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</si>
  <si>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</si>
  <si>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</si>
  <si>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</si>
  <si>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</si>
  <si>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</si>
  <si>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</si>
  <si>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</si>
  <si>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</si>
  <si>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</si>
  <si>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</si>
  <si>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</si>
  <si>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</si>
  <si>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</si>
  <si>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</si>
  <si>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</si>
  <si>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</si>
  <si>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</si>
  <si>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</si>
  <si>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</si>
  <si>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</si>
  <si>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</si>
  <si>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</si>
  <si>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</si>
  <si>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</si>
  <si>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</si>
  <si>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</si>
  <si>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</si>
  <si>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</si>
  <si>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</si>
  <si>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</si>
  <si>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</si>
  <si>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</si>
  <si>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</si>
  <si>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</si>
  <si>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</si>
  <si>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</si>
  <si>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</si>
  <si>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</si>
  <si>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</si>
  <si>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</si>
  <si>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</si>
  <si>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</si>
  <si>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</si>
  <si>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</si>
  <si>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</si>
  <si>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</si>
  <si>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</si>
  <si>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</si>
  <si>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</si>
  <si>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</si>
  <si>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</si>
  <si>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</si>
  <si>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</si>
  <si>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</si>
  <si>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</si>
  <si>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</si>
  <si>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</si>
  <si>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</si>
  <si>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</si>
  <si>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</si>
  <si>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</si>
  <si>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</si>
  <si>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</si>
  <si>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</si>
  <si>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</si>
  <si>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</si>
  <si>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</si>
  <si>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</si>
  <si>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</si>
  <si>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</si>
  <si>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</si>
  <si>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</si>
  <si>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</si>
  <si>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</si>
  <si>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</si>
  <si>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</si>
  <si>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</si>
  <si>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</si>
  <si>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</si>
  <si>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</si>
  <si>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</si>
  <si>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</si>
  <si>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</si>
  <si>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</si>
  <si>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</si>
  <si>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</si>
  <si>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</si>
  <si>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</si>
  <si>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</si>
  <si>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</si>
  <si>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</si>
  <si>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</si>
  <si>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</si>
  <si>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</si>
  <si>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</si>
  <si>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</si>
  <si>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</si>
  <si>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</si>
  <si>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</si>
  <si>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</si>
  <si>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</si>
  <si>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</si>
  <si>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</si>
  <si>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</si>
  <si>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</si>
  <si>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</si>
  <si>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</si>
  <si>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</si>
  <si>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</si>
  <si>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</si>
  <si>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</si>
  <si>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</si>
  <si>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</si>
  <si>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</si>
  <si>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</si>
  <si>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</si>
  <si>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</si>
  <si>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</si>
  <si>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</si>
  <si>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</si>
  <si>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</si>
  <si>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</si>
  <si>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</si>
  <si>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</si>
  <si>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</si>
  <si>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</si>
  <si>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</si>
  <si>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</si>
  <si>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</si>
  <si>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</si>
  <si>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</si>
  <si>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</si>
  <si>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</si>
  <si>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</si>
  <si>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</si>
  <si>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</si>
  <si>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</si>
  <si>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</si>
  <si>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</si>
  <si>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</si>
  <si>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</si>
  <si>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</si>
  <si>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</si>
  <si>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</si>
  <si>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</si>
  <si>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</si>
  <si>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</si>
  <si>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</si>
  <si>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</si>
  <si>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</si>
  <si>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</si>
  <si>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</si>
  <si>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</si>
  <si>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</si>
  <si>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</si>
  <si>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</si>
  <si>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</si>
  <si>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</si>
  <si>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</si>
  <si>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</si>
  <si>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</si>
  <si>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</si>
  <si>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</si>
  <si>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</si>
  <si>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</si>
  <si>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</si>
  <si>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</si>
  <si>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</si>
  <si>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</si>
  <si>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</si>
  <si>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</si>
  <si>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</si>
  <si>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</si>
  <si>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</si>
  <si>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</si>
  <si>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</si>
  <si>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</si>
  <si>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</si>
  <si>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</si>
  <si>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</si>
  <si>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</si>
  <si>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</si>
  <si>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</si>
  <si>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</si>
  <si>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</si>
  <si>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</si>
  <si>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</si>
  <si>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</si>
  <si>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</si>
  <si>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</si>
  <si>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</si>
  <si>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</si>
  <si>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</si>
  <si>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</si>
  <si>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</si>
  <si>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</si>
  <si>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</si>
  <si>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</si>
  <si>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</si>
  <si>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</si>
  <si>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</si>
  <si>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</si>
  <si>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</si>
  <si>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</si>
  <si>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</si>
  <si>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</si>
  <si>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</si>
  <si>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</si>
  <si>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</si>
  <si>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</si>
  <si>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</si>
  <si>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</si>
  <si>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</si>
  <si>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</si>
  <si>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</si>
  <si>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</si>
  <si>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</si>
  <si>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</si>
  <si>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</si>
  <si>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</si>
  <si>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</si>
  <si>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</si>
  <si>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</si>
  <si>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</si>
  <si>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</si>
  <si>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</si>
  <si>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</si>
  <si>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</si>
  <si>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</si>
  <si>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</si>
  <si>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</si>
  <si>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</si>
  <si>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</si>
  <si>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</si>
  <si>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</si>
  <si>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</si>
  <si>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</si>
  <si>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</si>
  <si>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</si>
  <si>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</si>
  <si>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</si>
  <si>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</si>
  <si>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</si>
  <si>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</si>
  <si>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</si>
  <si>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</si>
  <si>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</si>
  <si>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</si>
  <si>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</si>
  <si>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</si>
  <si>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</si>
  <si>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</si>
  <si>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</si>
  <si>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</si>
  <si>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</si>
  <si>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</si>
  <si>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</si>
  <si>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</si>
  <si>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</si>
  <si>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</si>
  <si>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</si>
  <si>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</si>
  <si>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</si>
  <si>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</si>
  <si>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</si>
  <si>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</si>
  <si>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</si>
  <si>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</si>
  <si>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</si>
  <si>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</si>
  <si>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</si>
  <si>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</si>
  <si>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</si>
  <si>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</si>
  <si>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</si>
  <si>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</si>
  <si>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</si>
  <si>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</si>
  <si>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</si>
  <si>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</si>
  <si>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</si>
  <si>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</si>
  <si>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</si>
  <si>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</si>
  <si>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</si>
  <si>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</si>
  <si>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</si>
  <si>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</si>
  <si>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</si>
  <si>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</si>
  <si>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</si>
  <si>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</si>
  <si>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</si>
  <si>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</si>
  <si>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</si>
  <si>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</si>
  <si>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</si>
  <si>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</si>
  <si>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</si>
  <si>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</si>
  <si>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</si>
  <si>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</si>
  <si>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</si>
  <si>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</si>
  <si>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</si>
  <si>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</si>
  <si>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</si>
  <si>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</si>
  <si>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</si>
  <si>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</si>
  <si>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</si>
  <si>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</si>
  <si>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</si>
  <si>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</si>
  <si>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</si>
  <si>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</si>
  <si>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</si>
  <si>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</si>
  <si>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</si>
  <si>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</si>
  <si>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</si>
  <si>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</si>
  <si>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</si>
  <si>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</si>
  <si>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</si>
  <si>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</si>
  <si>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</si>
  <si>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</si>
  <si>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</si>
  <si>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</si>
  <si>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</si>
  <si>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</si>
  <si>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</si>
  <si>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</si>
  <si>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</si>
  <si>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</si>
  <si>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</si>
  <si>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</si>
  <si>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</si>
  <si>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</si>
  <si>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</si>
  <si>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</si>
  <si>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</si>
  <si>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</si>
  <si>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</si>
  <si>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</si>
  <si>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</si>
  <si>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</si>
  <si>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</si>
  <si>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</si>
  <si>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</si>
  <si>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</si>
  <si>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</si>
  <si>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</si>
  <si>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</si>
  <si>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</si>
  <si>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</si>
  <si>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</si>
  <si>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</si>
  <si>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</si>
  <si>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</si>
  <si>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</si>
  <si>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</si>
  <si>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</si>
  <si>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</si>
  <si>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</si>
  <si>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</si>
  <si>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</si>
  <si>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</si>
  <si>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</si>
  <si>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</si>
  <si>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</si>
  <si>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</si>
  <si>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</si>
  <si>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</si>
  <si>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</si>
  <si>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</si>
  <si>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</si>
  <si>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</si>
  <si>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</si>
  <si>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</si>
  <si>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</si>
  <si>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</si>
  <si>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</si>
  <si>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</si>
  <si>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</si>
  <si>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</si>
  <si>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</si>
  <si>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</si>
  <si>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</si>
  <si>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</si>
  <si>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</si>
  <si>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</si>
  <si>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</si>
  <si>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</si>
  <si>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</si>
  <si>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</si>
  <si>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</si>
  <si>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</si>
  <si>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</si>
  <si>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</si>
  <si>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</si>
  <si>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</si>
  <si>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</si>
  <si>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</si>
  <si>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</si>
  <si>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</si>
  <si>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</si>
  <si>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</si>
  <si>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</si>
  <si>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</si>
  <si>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</si>
  <si>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</si>
  <si>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</si>
  <si>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</si>
  <si>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</si>
  <si>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</si>
  <si>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</si>
  <si>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</si>
  <si>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</si>
  <si>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</si>
  <si>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</si>
  <si>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</si>
  <si>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</si>
  <si>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</si>
  <si>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</si>
  <si>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</si>
  <si>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</si>
  <si>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</si>
  <si>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</si>
  <si>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</si>
  <si>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</si>
  <si>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</si>
  <si>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</si>
  <si>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</si>
  <si>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</si>
  <si>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</si>
  <si>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</si>
  <si>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</si>
  <si>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</si>
  <si>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</si>
  <si>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</si>
  <si>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</si>
  <si>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</si>
  <si>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</si>
  <si>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</si>
  <si>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</si>
  <si>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</si>
  <si>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</si>
  <si>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</si>
  <si>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</si>
  <si>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</si>
  <si>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</si>
  <si>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</si>
  <si>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</si>
  <si>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</si>
  <si>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</si>
  <si>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</si>
  <si>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</si>
  <si>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</si>
  <si>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</si>
  <si>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</si>
  <si>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</si>
  <si>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</si>
  <si>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</si>
  <si>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</si>
  <si>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</si>
  <si>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</si>
  <si>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</si>
  <si>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</si>
  <si>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</si>
  <si>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</si>
  <si>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</si>
  <si>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</si>
  <si>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</si>
  <si>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</si>
  <si>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</si>
  <si>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</si>
  <si>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</si>
  <si>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</si>
  <si>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</si>
  <si>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</si>
  <si>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</si>
  <si>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</si>
  <si>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</si>
  <si>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</si>
  <si>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</si>
  <si>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</si>
  <si>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</si>
  <si>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</si>
  <si>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</si>
  <si>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</si>
  <si>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</si>
  <si>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</si>
  <si>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</si>
  <si>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</si>
  <si>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</si>
  <si>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</si>
  <si>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</si>
  <si>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</si>
  <si>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</si>
  <si>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</si>
  <si>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</si>
  <si>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</si>
  <si>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</si>
  <si>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</si>
  <si>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</si>
  <si>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</si>
  <si>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</si>
  <si>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</si>
  <si>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</si>
  <si>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</si>
  <si>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</si>
  <si>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</si>
  <si>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</si>
  <si>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</si>
  <si>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</si>
  <si>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</si>
  <si>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</si>
  <si>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</si>
  <si>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</si>
  <si>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</si>
  <si>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</si>
  <si>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</si>
  <si>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</si>
  <si>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</si>
  <si>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</si>
  <si>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</si>
  <si>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</si>
  <si>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</si>
  <si>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</si>
  <si>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</si>
  <si>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</si>
  <si>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</si>
  <si>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</si>
  <si>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</si>
  <si>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</si>
  <si>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</si>
  <si>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</si>
  <si>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</si>
  <si>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</si>
  <si>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</si>
  <si>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</si>
  <si>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</si>
  <si>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</si>
  <si>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</si>
  <si>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</si>
  <si>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</si>
  <si>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</si>
  <si>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</si>
  <si>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</si>
  <si>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</si>
  <si>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</si>
  <si>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</si>
  <si>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</si>
  <si>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</si>
  <si>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</si>
  <si>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</si>
  <si>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</si>
  <si>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</si>
  <si>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</si>
  <si>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</si>
  <si>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</si>
  <si>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</si>
  <si>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</si>
  <si>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</si>
  <si>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</si>
  <si>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</si>
  <si>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</si>
  <si>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</si>
  <si>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</si>
  <si>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</si>
  <si>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</si>
  <si>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</si>
  <si>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</si>
  <si>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</si>
  <si>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</si>
  <si>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</si>
  <si>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</si>
  <si>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</si>
  <si>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</si>
  <si>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</si>
  <si>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</si>
  <si>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</si>
  <si>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</si>
  <si>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</si>
  <si>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</si>
  <si>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</si>
  <si>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</si>
  <si>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</si>
  <si>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</si>
  <si>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</si>
  <si>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</si>
  <si>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</si>
  <si>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</si>
  <si>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</si>
  <si>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</si>
  <si>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</si>
  <si>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</si>
  <si>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</si>
  <si>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</si>
  <si>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</si>
  <si>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</si>
  <si>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</si>
  <si>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</si>
  <si>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</si>
  <si>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</si>
  <si>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</si>
  <si>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</si>
  <si>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</si>
  <si>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</si>
  <si>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</si>
  <si>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</si>
  <si>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</si>
  <si>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</si>
  <si>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</si>
  <si>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</si>
  <si>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</si>
  <si>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</si>
  <si>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</si>
  <si>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</si>
  <si>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</si>
  <si>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</si>
  <si>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</si>
  <si>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</si>
  <si>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</si>
  <si>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</si>
  <si>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</si>
  <si>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</si>
  <si>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</si>
  <si>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</si>
  <si>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</si>
  <si>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</si>
  <si>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</si>
  <si>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</si>
  <si>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</si>
  <si>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</si>
  <si>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</si>
  <si>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</si>
  <si>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</si>
  <si>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</si>
  <si>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</si>
  <si>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</si>
  <si>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</si>
  <si>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</si>
  <si>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</si>
  <si>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</si>
  <si>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</si>
  <si>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</si>
  <si>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</si>
  <si>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</si>
  <si>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</si>
  <si>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</si>
  <si>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</si>
  <si>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</si>
  <si>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</si>
  <si>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</si>
  <si>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</si>
  <si>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</si>
  <si>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</si>
  <si>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</si>
  <si>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</si>
  <si>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</si>
  <si>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</si>
  <si>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</si>
  <si>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</si>
  <si>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</si>
  <si>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</si>
  <si>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</si>
  <si>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</si>
  <si>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</si>
  <si>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</si>
  <si>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</si>
  <si>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</si>
  <si>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</si>
  <si>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</si>
  <si>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</si>
  <si>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</si>
  <si>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</si>
  <si>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</si>
  <si>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</si>
  <si>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</si>
  <si>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</si>
  <si>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</si>
  <si>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</si>
  <si>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</si>
  <si>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</si>
  <si>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</si>
  <si>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</si>
  <si>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</si>
  <si>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</si>
  <si>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</si>
  <si>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</si>
  <si>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</si>
  <si>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</si>
  <si>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</si>
  <si>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</si>
  <si>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</si>
  <si>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</si>
  <si>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</si>
  <si>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</si>
  <si>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</si>
  <si>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</si>
  <si>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</si>
  <si>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</si>
  <si>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</si>
  <si>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</si>
  <si>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</si>
  <si>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</si>
  <si>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</si>
  <si>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</si>
  <si>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</si>
  <si>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</si>
  <si>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</si>
  <si>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</si>
  <si>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</si>
  <si>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</si>
  <si>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</si>
  <si>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</si>
  <si>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</si>
  <si>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</si>
  <si>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</si>
  <si>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</si>
  <si>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</si>
  <si>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</si>
  <si>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</si>
  <si>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</si>
  <si>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</si>
  <si>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</si>
  <si>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</si>
  <si>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</si>
  <si>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</si>
  <si>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</si>
  <si>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</si>
  <si>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</si>
  <si>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</si>
  <si>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</si>
  <si>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</si>
  <si>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</si>
  <si>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</si>
  <si>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</si>
  <si>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</si>
  <si>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</si>
  <si>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</si>
  <si>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</si>
  <si>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</si>
  <si>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</si>
  <si>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</si>
  <si>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</si>
  <si>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</si>
  <si>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</si>
  <si>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</si>
  <si>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</si>
  <si>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</si>
  <si>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</si>
  <si>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</si>
  <si>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</si>
  <si>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</si>
  <si>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</si>
  <si>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</si>
  <si>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</si>
  <si>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</si>
  <si>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</si>
  <si>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</si>
  <si>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</si>
  <si>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</si>
  <si>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</si>
  <si>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</si>
  <si>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</si>
  <si>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</si>
  <si>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</si>
  <si>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</si>
  <si>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</si>
  <si>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</si>
  <si>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</si>
  <si>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</si>
  <si>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</si>
  <si>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</si>
  <si>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</si>
  <si>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</si>
  <si>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</si>
  <si>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</si>
  <si>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</si>
  <si>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</si>
  <si>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</si>
  <si>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</si>
  <si>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</si>
  <si>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</si>
  <si>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</si>
  <si>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</si>
  <si>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</si>
  <si>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</si>
  <si>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</si>
  <si>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</si>
  <si>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</si>
  <si>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</si>
  <si>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</si>
  <si>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</si>
  <si>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</si>
  <si>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</si>
  <si>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</si>
  <si>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</si>
  <si>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</si>
  <si>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</si>
  <si>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</si>
  <si>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</si>
  <si>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</si>
  <si>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</si>
  <si>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</si>
  <si>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</si>
  <si>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</si>
  <si>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</si>
  <si>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</si>
  <si>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</si>
  <si>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</si>
  <si>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</si>
  <si>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</si>
  <si>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</si>
  <si>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</si>
  <si>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</si>
  <si>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</si>
  <si>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</si>
  <si>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</si>
  <si>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</si>
  <si>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</si>
  <si>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</si>
  <si>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</si>
  <si>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</si>
  <si>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</si>
  <si>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</si>
  <si>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</si>
  <si>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</si>
  <si>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</si>
  <si>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</si>
  <si>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</si>
  <si>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</si>
  <si>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</si>
  <si>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</si>
  <si>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</si>
  <si>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</si>
  <si>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</si>
  <si>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</si>
  <si>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</si>
  <si>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</si>
  <si>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</si>
  <si>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</si>
  <si>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</si>
  <si>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</si>
  <si>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</si>
  <si>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</si>
  <si>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</si>
  <si>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</si>
  <si>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</si>
  <si>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</si>
  <si>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</si>
  <si>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</si>
  <si>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</si>
  <si>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</si>
  <si>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</si>
  <si>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</si>
  <si>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</si>
  <si>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</si>
  <si>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</si>
  <si>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</si>
  <si>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</si>
  <si>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</si>
  <si>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</si>
  <si>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</si>
  <si>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</si>
  <si>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</si>
  <si>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</si>
  <si>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</si>
  <si>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</si>
  <si>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</si>
  <si>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</si>
  <si>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</si>
  <si>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</si>
  <si>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</si>
  <si>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</si>
  <si>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</si>
  <si>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</si>
  <si>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</si>
  <si>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</si>
  <si>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</si>
  <si>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</si>
  <si>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</si>
  <si>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</si>
  <si>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</si>
  <si>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</si>
  <si>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</si>
  <si>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</si>
  <si>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</si>
  <si>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</si>
  <si>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</si>
  <si>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</si>
  <si>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</si>
  <si>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</si>
  <si>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</si>
  <si>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</si>
  <si>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</si>
  <si>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</si>
  <si>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</si>
  <si>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</si>
  <si>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</si>
  <si>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</si>
  <si>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</si>
  <si>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</si>
  <si>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</si>
  <si>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</si>
  <si>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</si>
  <si>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</si>
  <si>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</si>
  <si>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</si>
  <si>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</si>
  <si>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</si>
  <si>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</si>
  <si>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</si>
  <si>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</si>
  <si>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</si>
  <si>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</si>
  <si>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</si>
  <si>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</si>
  <si>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</si>
  <si>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</si>
  <si>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</si>
  <si>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</si>
  <si>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</si>
  <si>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</si>
  <si>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</si>
  <si>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</si>
  <si>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</si>
  <si>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</si>
  <si>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</si>
  <si>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</si>
  <si>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</si>
  <si>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</si>
  <si>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</si>
  <si>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</si>
  <si>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</si>
  <si>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</si>
  <si>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</si>
  <si>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</si>
  <si>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</si>
  <si>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</si>
  <si>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</si>
  <si>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</si>
  <si>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</si>
  <si>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</si>
  <si>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</si>
  <si>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</si>
  <si>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</si>
  <si>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</si>
  <si>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</si>
  <si>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</si>
  <si>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</si>
  <si>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</si>
  <si>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</si>
  <si>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</si>
  <si>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</si>
  <si>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</si>
  <si>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</si>
  <si>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</si>
  <si>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</si>
  <si>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</si>
  <si>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</si>
  <si>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</si>
  <si>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</si>
  <si>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</si>
  <si>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</si>
  <si>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</si>
  <si>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</si>
  <si>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</si>
  <si>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</si>
  <si>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</si>
  <si>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</si>
  <si>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</si>
  <si>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</si>
  <si>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</si>
  <si>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</si>
  <si>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</si>
  <si>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</si>
  <si>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</si>
  <si>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</si>
  <si>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</si>
  <si>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</si>
  <si>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</si>
  <si>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</si>
  <si>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</si>
  <si>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</si>
  <si>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</si>
  <si>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</si>
  <si>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</si>
  <si>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</si>
  <si>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</si>
  <si>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</si>
  <si>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</si>
  <si>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</si>
  <si>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</si>
  <si>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</si>
  <si>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</si>
  <si>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</si>
  <si>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</si>
  <si>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</si>
  <si>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</si>
  <si>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</si>
  <si>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</si>
  <si>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</si>
  <si>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</si>
  <si>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</si>
  <si>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</si>
  <si>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</si>
  <si>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</si>
  <si>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</si>
  <si>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</si>
  <si>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</si>
  <si>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</si>
  <si>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</si>
  <si>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</si>
  <si>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</si>
  <si>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</si>
  <si>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</si>
  <si>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</si>
  <si>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</si>
  <si>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</si>
  <si>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</si>
  <si>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</si>
  <si>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</si>
  <si>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</si>
  <si>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</si>
  <si>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</si>
  <si>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</si>
  <si>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</si>
  <si>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</si>
  <si>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</si>
  <si>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</si>
  <si>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</si>
  <si>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</si>
  <si>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</si>
  <si>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</si>
  <si>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</si>
  <si>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</si>
  <si>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</si>
  <si>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</si>
  <si>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</si>
  <si>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</si>
  <si>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</si>
  <si>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</si>
  <si>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</si>
  <si>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</si>
  <si>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</si>
  <si>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</si>
  <si>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</si>
  <si>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</si>
  <si>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</si>
  <si>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</si>
  <si>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</si>
  <si>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</si>
  <si>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</si>
  <si>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</si>
  <si>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</si>
  <si>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</si>
  <si>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</si>
  <si>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</si>
  <si>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</si>
  <si>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</si>
  <si>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</si>
  <si>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</si>
  <si>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</si>
  <si>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</si>
  <si>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</si>
  <si>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</si>
  <si>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</si>
  <si>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</si>
  <si>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</si>
  <si>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</si>
  <si>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</si>
  <si>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</si>
  <si>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</si>
  <si>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</si>
  <si>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</si>
  <si>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</si>
  <si>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</si>
  <si>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</si>
  <si>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</si>
  <si>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</si>
  <si>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</si>
  <si>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</si>
  <si>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</si>
  <si>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</si>
  <si>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</si>
  <si>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</si>
  <si>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</si>
  <si>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</si>
  <si>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</si>
  <si>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</si>
  <si>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</si>
  <si>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</si>
  <si>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</si>
  <si>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</si>
  <si>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</si>
  <si>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</si>
  <si>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</si>
  <si>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</si>
  <si>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</si>
  <si>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</si>
  <si>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</si>
  <si>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</si>
  <si>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</si>
  <si>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</si>
  <si>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</si>
  <si>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</si>
  <si>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</si>
  <si>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</si>
  <si>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</si>
  <si>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</si>
  <si>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</si>
  <si>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</si>
  <si>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</si>
  <si>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</si>
  <si>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</si>
  <si>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</si>
  <si>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</si>
  <si>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</si>
  <si>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</si>
  <si>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</si>
  <si>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</si>
  <si>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</si>
  <si>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</si>
  <si>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</si>
  <si>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</si>
  <si>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</si>
  <si>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</si>
  <si>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</si>
  <si>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</si>
  <si>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</si>
  <si>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</si>
  <si>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</si>
  <si>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</si>
  <si>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</si>
  <si>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</si>
  <si>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</si>
  <si>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</si>
  <si>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</si>
  <si>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</si>
  <si>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</si>
  <si>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</si>
  <si>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</si>
  <si>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</si>
  <si>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</si>
  <si>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</si>
  <si>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</si>
  <si>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</si>
  <si>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</si>
  <si>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</si>
  <si>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</si>
  <si>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</si>
  <si>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</si>
  <si>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</si>
  <si>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</si>
  <si>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</si>
  <si>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</si>
  <si>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</si>
  <si>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</si>
  <si>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</si>
  <si>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</si>
  <si>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</si>
  <si>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</si>
  <si>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</si>
  <si>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</si>
  <si>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</si>
  <si>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</si>
  <si>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</si>
  <si>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</si>
  <si>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</si>
  <si>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</si>
  <si>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</si>
  <si>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</si>
  <si>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</si>
  <si>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</si>
  <si>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</si>
  <si>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</si>
  <si>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</si>
  <si>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</si>
  <si>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</si>
  <si>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</si>
  <si>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</si>
  <si>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</si>
  <si>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</si>
  <si>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</si>
  <si>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</si>
  <si>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</si>
  <si>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</si>
  <si>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</si>
  <si>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</si>
  <si>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</si>
  <si>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</si>
  <si>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</si>
  <si>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</si>
  <si>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</si>
  <si>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</si>
  <si>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</si>
  <si>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</si>
  <si>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</si>
  <si>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</si>
  <si>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</si>
  <si>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</si>
  <si>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</si>
  <si>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</si>
  <si>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</si>
  <si>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</si>
  <si>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</si>
  <si>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</si>
  <si>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</si>
  <si>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</si>
  <si>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</si>
  <si>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</si>
  <si>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</si>
  <si>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</si>
  <si>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</si>
  <si>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</si>
  <si>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</si>
  <si>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</si>
  <si>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</si>
  <si>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</si>
  <si>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</si>
  <si>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</si>
  <si>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</si>
  <si>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</si>
  <si>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</si>
  <si>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</si>
  <si>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</si>
  <si>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</si>
  <si>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</si>
  <si>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</si>
  <si>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</si>
  <si>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</si>
  <si>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</si>
  <si>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</si>
  <si>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</si>
  <si>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</si>
  <si>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</si>
  <si>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</si>
  <si>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</si>
  <si>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</si>
  <si>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</si>
  <si>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</si>
  <si>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</si>
  <si>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</si>
  <si>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</si>
  <si>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</si>
  <si>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</si>
  <si>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</si>
  <si>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</si>
  <si>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</si>
  <si>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</si>
  <si>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</si>
  <si>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</si>
  <si>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</si>
  <si>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</si>
  <si>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</si>
  <si>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</si>
  <si>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</si>
  <si>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</si>
  <si>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</si>
  <si>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</si>
  <si>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</si>
  <si>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</si>
  <si>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</si>
  <si>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</si>
  <si>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</si>
  <si>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</si>
  <si>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</si>
  <si>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</si>
  <si>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</si>
  <si>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</si>
  <si>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</si>
  <si>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</si>
  <si>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</si>
  <si>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</si>
  <si>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</si>
  <si>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</si>
  <si>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</si>
  <si>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</si>
  <si>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</si>
  <si>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</si>
  <si>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</si>
  <si>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</si>
  <si>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</si>
  <si>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</si>
  <si>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</si>
  <si>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</si>
  <si>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</si>
  <si>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</si>
  <si>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</si>
  <si>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</si>
  <si>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</si>
  <si>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</si>
  <si>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</si>
  <si>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</si>
  <si>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</si>
  <si>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</si>
  <si>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</si>
  <si>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</si>
  <si>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</si>
  <si>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</si>
  <si>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</si>
  <si>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</si>
  <si>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</si>
  <si>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</si>
  <si>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</si>
  <si>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</si>
  <si>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</si>
  <si>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</si>
  <si>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</si>
  <si>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</si>
  <si>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</si>
  <si>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</si>
  <si>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</si>
  <si>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</si>
  <si>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</si>
  <si>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</si>
  <si>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</si>
  <si>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</si>
  <si>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</si>
  <si>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</si>
  <si>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</si>
  <si>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</si>
  <si>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</si>
  <si>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</si>
  <si>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</si>
  <si>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</si>
  <si>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</si>
  <si>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</si>
  <si>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</si>
  <si>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</si>
  <si>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</si>
  <si>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</si>
  <si>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</si>
  <si>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</si>
  <si>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</si>
  <si>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</si>
  <si>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</si>
  <si>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</si>
  <si>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</si>
  <si>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</si>
  <si>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</si>
  <si>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</si>
  <si>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</si>
  <si>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</si>
  <si>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</si>
  <si>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</si>
  <si>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</si>
  <si>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</si>
  <si>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</si>
  <si>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</si>
  <si>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</si>
  <si>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</si>
  <si>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</si>
  <si>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</si>
  <si>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</si>
  <si>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</si>
  <si>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</si>
  <si>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</si>
  <si>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</si>
  <si>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</si>
  <si>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</si>
  <si>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</si>
  <si>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</si>
  <si>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</si>
  <si>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</si>
  <si>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</si>
  <si>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</si>
  <si>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</si>
  <si>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</si>
  <si>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</si>
  <si>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</si>
  <si>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</si>
  <si>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</si>
  <si>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</si>
  <si>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</si>
  <si>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</si>
  <si>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</si>
  <si>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</si>
  <si>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</si>
  <si>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</si>
  <si>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</si>
  <si>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</si>
  <si>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</si>
  <si>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</si>
  <si>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</si>
  <si>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</si>
  <si>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</si>
  <si>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</si>
  <si>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</si>
  <si>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</si>
  <si>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</si>
  <si>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</si>
  <si>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</si>
  <si>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</si>
  <si>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</si>
  <si>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</si>
  <si>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</si>
  <si>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</si>
  <si>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</si>
  <si>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</si>
  <si>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</si>
  <si>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</si>
  <si>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</si>
  <si>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</si>
  <si>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</si>
  <si>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</si>
  <si>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</si>
  <si>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</si>
  <si>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</si>
  <si>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</si>
  <si>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</si>
  <si>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</si>
  <si>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</si>
  <si>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</si>
  <si>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</si>
  <si>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</si>
  <si>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</si>
  <si>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</si>
  <si>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</si>
  <si>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</si>
  <si>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</si>
  <si>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</si>
  <si>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</si>
  <si>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</si>
  <si>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</si>
  <si>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</si>
  <si>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</si>
  <si>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</si>
  <si>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</si>
  <si>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</si>
  <si>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</si>
  <si>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</si>
  <si>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</si>
  <si>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</si>
  <si>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</si>
  <si>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</si>
  <si>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</si>
  <si>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</si>
  <si>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</si>
  <si>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</si>
  <si>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</si>
  <si>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</si>
  <si>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</si>
  <si>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</si>
  <si>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</si>
  <si>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</si>
  <si>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</si>
  <si>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</si>
  <si>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</si>
  <si>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</si>
  <si>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</si>
  <si>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</si>
  <si>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</si>
  <si>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</si>
  <si>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</si>
  <si>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</si>
  <si>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</si>
  <si>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</si>
  <si>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</si>
  <si>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</si>
  <si>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</si>
  <si>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</si>
  <si>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</si>
  <si>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</si>
  <si>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</si>
  <si>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</si>
  <si>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</si>
  <si>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</si>
  <si>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</si>
  <si>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</si>
  <si>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</si>
  <si>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</si>
  <si>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</si>
  <si>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</si>
  <si>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</si>
  <si>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</si>
  <si>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</si>
  <si>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</si>
  <si>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</si>
  <si>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</si>
  <si>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</si>
  <si>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</si>
  <si>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</si>
  <si>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</si>
  <si>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</si>
  <si>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</si>
  <si>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</si>
  <si>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</si>
  <si>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</si>
  <si>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</si>
  <si>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</si>
  <si>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</si>
  <si>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</si>
  <si>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</si>
  <si>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</si>
  <si>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</si>
  <si>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</si>
  <si>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</si>
  <si>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</si>
  <si>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</si>
  <si>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</si>
  <si>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</si>
  <si>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</si>
  <si>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</si>
  <si>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</si>
  <si>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</si>
  <si>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</si>
  <si>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</si>
  <si>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</si>
  <si>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</si>
  <si>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</si>
  <si>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</si>
  <si>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</si>
  <si>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</si>
  <si>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</si>
  <si>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</si>
  <si>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</si>
  <si>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</si>
  <si>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</si>
  <si>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</si>
  <si>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</si>
  <si>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</si>
  <si>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</si>
  <si>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</si>
  <si>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</si>
  <si>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</si>
  <si>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</si>
  <si>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</si>
  <si>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</si>
  <si>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</si>
  <si>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</si>
  <si>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</si>
  <si>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</si>
  <si>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</si>
  <si>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</si>
  <si>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</si>
  <si>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</si>
  <si>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</si>
  <si>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</si>
  <si>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</si>
  <si>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</si>
  <si>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</si>
  <si>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</si>
  <si>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</si>
  <si>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</si>
  <si>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</si>
  <si>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</si>
  <si>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</si>
  <si>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</si>
  <si>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</si>
  <si>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</si>
  <si>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</si>
  <si>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</si>
  <si>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</si>
  <si>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</si>
  <si>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</si>
  <si>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</si>
  <si>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</si>
  <si>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</si>
  <si>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</si>
  <si>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</si>
  <si>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</si>
  <si>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</si>
  <si>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</si>
  <si>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</si>
  <si>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</si>
  <si>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</si>
  <si>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</si>
  <si>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</si>
  <si>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</si>
  <si>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</si>
  <si>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</si>
  <si>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</si>
  <si>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</si>
  <si>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</si>
  <si>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</si>
  <si>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</si>
  <si>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</si>
  <si>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</si>
  <si>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</si>
  <si>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</si>
  <si>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</si>
  <si>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</si>
  <si>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</si>
  <si>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</si>
  <si>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</si>
  <si>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</si>
  <si>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</si>
  <si>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</si>
  <si>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</si>
  <si>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</si>
  <si>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</si>
  <si>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</si>
  <si>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</si>
  <si>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</si>
  <si>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</si>
  <si>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</si>
  <si>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</si>
  <si>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</si>
  <si>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</si>
  <si>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</si>
  <si>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</si>
  <si>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</si>
  <si>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</si>
  <si>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</si>
  <si>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</si>
  <si>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</si>
  <si>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</si>
  <si>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</si>
  <si>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</si>
  <si>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</si>
  <si>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</si>
  <si>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</si>
  <si>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</si>
  <si>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</si>
  <si>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</si>
  <si>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</si>
  <si>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</si>
  <si>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</si>
  <si>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</si>
  <si>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</si>
  <si>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</si>
  <si>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</si>
  <si>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</si>
  <si>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</si>
  <si>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</si>
  <si>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</si>
  <si>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</si>
  <si>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</si>
  <si>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</si>
  <si>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</si>
  <si>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</si>
  <si>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</si>
  <si>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</si>
  <si>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</si>
  <si>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</si>
  <si>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</si>
  <si>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</si>
  <si>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</si>
  <si>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</si>
  <si>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</si>
  <si>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</si>
  <si>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</si>
  <si>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</si>
  <si>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</si>
  <si>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</si>
  <si>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</si>
  <si>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</si>
  <si>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</si>
  <si>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</si>
  <si>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</si>
  <si>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</si>
  <si>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</si>
  <si>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</si>
  <si>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</si>
  <si>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</si>
  <si>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</si>
  <si>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</si>
  <si>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</si>
  <si>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</si>
  <si>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</si>
  <si>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</si>
  <si>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</si>
  <si>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</si>
  <si>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</si>
  <si>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</si>
  <si>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</si>
  <si>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</si>
  <si>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</si>
  <si>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</si>
  <si>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</si>
  <si>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</si>
  <si>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</si>
  <si>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</si>
  <si>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</si>
  <si>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</si>
  <si>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</si>
  <si>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</si>
  <si>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</si>
  <si>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</si>
  <si>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</si>
  <si>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</si>
  <si>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</si>
  <si>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</si>
  <si>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</si>
  <si>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</si>
  <si>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</si>
  <si>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</si>
  <si>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</si>
  <si>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</si>
  <si>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</si>
  <si>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</si>
  <si>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</si>
  <si>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</si>
  <si>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</si>
  <si>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</si>
  <si>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</si>
  <si>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</si>
  <si>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</si>
  <si>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</si>
  <si>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</si>
  <si>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</si>
  <si>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</si>
  <si>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</si>
  <si>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</si>
  <si>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</si>
  <si>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</si>
  <si>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</si>
  <si>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</si>
  <si>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</si>
  <si>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</si>
  <si>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</si>
  <si>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</si>
  <si>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</si>
  <si>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</si>
  <si>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</si>
  <si>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</si>
  <si>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</si>
  <si>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</si>
  <si>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</si>
  <si>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</si>
  <si>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</si>
  <si>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</si>
  <si>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</si>
  <si>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</si>
  <si>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</si>
  <si>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</si>
  <si>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</si>
  <si>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</si>
  <si>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</si>
  <si>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</si>
  <si>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</si>
  <si>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</si>
  <si>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</si>
  <si>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</si>
  <si>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</si>
  <si>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</si>
  <si>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</si>
  <si>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</si>
  <si>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</si>
  <si>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</si>
  <si>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</si>
  <si>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</si>
  <si>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</si>
  <si>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</si>
  <si>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</si>
  <si>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</si>
  <si>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</si>
  <si>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</si>
  <si>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</si>
  <si>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</si>
  <si>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</si>
  <si>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</si>
  <si>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</si>
  <si>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</si>
  <si>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</si>
  <si>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</si>
  <si>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</si>
  <si>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</si>
  <si>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</si>
  <si>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</si>
  <si>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</si>
  <si>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</si>
  <si>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</si>
  <si>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</si>
  <si>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</si>
  <si>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</si>
  <si>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</si>
  <si>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</si>
  <si>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</si>
  <si>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</si>
  <si>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</si>
  <si>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</si>
  <si>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</si>
  <si>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</si>
  <si>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</si>
  <si>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</si>
  <si>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</si>
  <si>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</si>
  <si>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</si>
  <si>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</si>
  <si>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</si>
  <si>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</si>
  <si>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</si>
  <si>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</si>
  <si>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</si>
  <si>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</si>
  <si>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</si>
  <si>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</si>
  <si>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</si>
  <si>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</si>
  <si>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</si>
  <si>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</si>
  <si>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</si>
  <si>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</si>
  <si>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</si>
  <si>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</si>
  <si>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</si>
  <si>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</si>
  <si>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</si>
  <si>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</si>
  <si>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</si>
  <si>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</si>
  <si>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</si>
  <si>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</si>
  <si>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</si>
  <si>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</si>
  <si>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</si>
  <si>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</si>
  <si>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</si>
  <si>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</si>
  <si>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</si>
  <si>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</si>
  <si>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</si>
  <si>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</si>
  <si>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</si>
  <si>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</si>
  <si>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</si>
  <si>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</si>
  <si>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</si>
  <si>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</si>
  <si>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</si>
  <si>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</si>
  <si>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</si>
  <si>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</si>
  <si>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</si>
  <si>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</si>
  <si>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</si>
  <si>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</si>
  <si>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</si>
  <si>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</si>
  <si>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</si>
  <si>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</si>
  <si>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</si>
  <si>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</si>
  <si>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</si>
  <si>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</si>
  <si>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</si>
  <si>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</si>
  <si>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</si>
  <si>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</si>
  <si>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</si>
  <si>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</si>
  <si>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</si>
  <si>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</si>
  <si>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</si>
  <si>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</si>
  <si>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</si>
  <si>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</si>
  <si>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</si>
  <si>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</si>
  <si>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</si>
  <si>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</si>
  <si>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</si>
  <si>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</si>
  <si>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</si>
  <si>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</si>
  <si>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</si>
  <si>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</si>
  <si>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</si>
  <si>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</si>
  <si>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</si>
  <si>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</si>
  <si>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</si>
  <si>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</si>
  <si>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</si>
  <si>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</si>
  <si>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</si>
  <si>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</si>
  <si>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</si>
  <si>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</si>
  <si>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</si>
  <si>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</si>
  <si>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</si>
  <si>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</si>
  <si>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</si>
  <si>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</si>
  <si>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</si>
  <si>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</si>
  <si>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</si>
  <si>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</si>
  <si>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</si>
  <si>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</si>
  <si>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</si>
  <si>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</si>
  <si>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</si>
  <si>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</si>
  <si>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</si>
  <si>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</si>
  <si>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</si>
  <si>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</si>
  <si>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</si>
  <si>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</si>
  <si>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</si>
  <si>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</si>
  <si>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</si>
  <si>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</si>
  <si>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</si>
  <si>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</si>
  <si>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</si>
  <si>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</si>
  <si>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</si>
  <si>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</si>
  <si>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</si>
  <si>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</si>
  <si>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</si>
  <si>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</si>
  <si>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</si>
  <si>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</si>
  <si>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</si>
  <si>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</si>
  <si>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</si>
  <si>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</si>
  <si>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</si>
  <si>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</si>
  <si>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</si>
  <si>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</si>
  <si>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</si>
  <si>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</si>
  <si>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</si>
  <si>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</si>
  <si>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</si>
  <si>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</si>
  <si>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</si>
  <si>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</si>
  <si>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</si>
  <si>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</si>
  <si>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</si>
  <si>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</si>
  <si>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</si>
  <si>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</si>
  <si>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</si>
  <si>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</si>
  <si>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</si>
  <si>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</si>
  <si>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</si>
  <si>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</si>
  <si>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</si>
  <si>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</si>
  <si>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</si>
  <si>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</si>
  <si>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</si>
  <si>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</si>
  <si>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</si>
  <si>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</si>
  <si>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</si>
  <si>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</si>
  <si>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</si>
  <si>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</si>
  <si>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</si>
  <si>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</si>
  <si>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</si>
  <si>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</si>
  <si>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</si>
  <si>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</si>
  <si>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</si>
  <si>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</si>
  <si>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</si>
  <si>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</si>
  <si>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</si>
  <si>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</si>
  <si>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</si>
  <si>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</si>
  <si>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</si>
  <si>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</si>
  <si>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</si>
  <si>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</si>
  <si>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</si>
  <si>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</si>
  <si>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</si>
  <si>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</si>
  <si>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</si>
  <si>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</si>
  <si>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</si>
  <si>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</si>
  <si>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</si>
  <si>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</si>
  <si>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</si>
  <si>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</si>
  <si>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</si>
  <si>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</si>
  <si>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</si>
  <si>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</si>
  <si>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</si>
  <si>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</si>
  <si>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</si>
  <si>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</si>
  <si>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</si>
  <si>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</si>
  <si>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</si>
  <si>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</si>
  <si>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</si>
  <si>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</si>
  <si>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</si>
  <si>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</si>
  <si>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</si>
  <si>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</si>
  <si>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</si>
  <si>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</si>
  <si>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</si>
  <si>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</si>
  <si>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</si>
  <si>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</si>
  <si>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</si>
  <si>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</si>
  <si>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</si>
  <si>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</si>
  <si>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</si>
  <si>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</si>
  <si>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</si>
  <si>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</si>
  <si>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</si>
  <si>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</si>
  <si>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</si>
  <si>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</si>
  <si>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</si>
  <si>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</si>
  <si>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</si>
  <si>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</si>
  <si>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</si>
  <si>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</si>
  <si>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</si>
  <si>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</si>
  <si>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</si>
  <si>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</si>
  <si>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</si>
  <si>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</si>
  <si>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</si>
  <si>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</si>
  <si>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</si>
  <si>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</si>
  <si>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</si>
  <si>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</si>
  <si>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</si>
  <si>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</si>
  <si>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</si>
  <si>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</si>
  <si>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</si>
  <si>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</si>
  <si>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</si>
  <si>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</si>
  <si>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</si>
  <si>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</si>
  <si>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</si>
  <si>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</si>
  <si>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</si>
  <si>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</si>
  <si>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</si>
  <si>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</si>
  <si>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</si>
  <si>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</si>
  <si>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</si>
  <si>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</si>
  <si>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</si>
  <si>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</si>
  <si>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</si>
  <si>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</si>
  <si>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</si>
  <si>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</si>
  <si>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</si>
  <si>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</si>
  <si>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</si>
  <si>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</si>
  <si>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</si>
  <si>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</si>
  <si>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</si>
  <si>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</si>
  <si>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</si>
  <si>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</si>
  <si>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</si>
  <si>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</si>
  <si>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</si>
  <si>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</si>
  <si>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</si>
  <si>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</si>
  <si>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</si>
  <si>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</si>
  <si>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</si>
  <si>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</si>
  <si>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</si>
  <si>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</si>
  <si>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</si>
  <si>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</si>
  <si>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</si>
  <si>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</si>
  <si>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</si>
  <si>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</si>
  <si>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</si>
  <si>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</si>
  <si>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</si>
  <si>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</si>
  <si>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</si>
  <si>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</si>
  <si>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</si>
  <si>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</si>
  <si>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</si>
  <si>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</si>
  <si>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</si>
  <si>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</si>
  <si>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</si>
  <si>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</si>
  <si>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</si>
  <si>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</si>
  <si>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</si>
  <si>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</si>
  <si>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</si>
  <si>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</si>
  <si>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</si>
  <si>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</si>
  <si>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</si>
  <si>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</si>
  <si>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</si>
  <si>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</si>
  <si>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</si>
  <si>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</si>
  <si>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</si>
  <si>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</si>
  <si>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</si>
  <si>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</si>
  <si>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</si>
  <si>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</si>
  <si>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</si>
  <si>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</si>
  <si>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</si>
  <si>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</si>
  <si>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</si>
  <si>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</si>
  <si>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</si>
  <si>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</si>
  <si>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</si>
  <si>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</si>
  <si>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</si>
  <si>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</si>
  <si>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</si>
  <si>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</si>
  <si>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</si>
  <si>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</si>
  <si>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</si>
  <si>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</si>
  <si>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</si>
  <si>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</si>
  <si>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</si>
  <si>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</si>
  <si>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</si>
  <si>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</si>
  <si>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</si>
  <si>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</si>
  <si>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</si>
  <si>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</si>
  <si>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</si>
  <si>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</si>
  <si>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</si>
  <si>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</si>
  <si>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</si>
  <si>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</si>
  <si>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</si>
  <si>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</si>
  <si>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</si>
  <si>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</si>
  <si>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</si>
  <si>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</si>
  <si>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</si>
  <si>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</si>
  <si>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</si>
  <si>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</si>
  <si>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</si>
  <si>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</si>
  <si>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</si>
  <si>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</si>
  <si>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</si>
  <si>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</si>
  <si>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</si>
  <si>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</si>
  <si>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</si>
  <si>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</si>
  <si>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</si>
  <si>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</si>
  <si>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</si>
  <si>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</si>
  <si>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</si>
  <si>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</si>
  <si>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</si>
  <si>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</si>
  <si>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</si>
  <si>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</si>
  <si>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</si>
  <si>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</si>
  <si>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</si>
  <si>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</si>
  <si>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</si>
  <si>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</si>
  <si>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</si>
  <si>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</si>
  <si>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</si>
  <si>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</si>
  <si>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</si>
  <si>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</si>
  <si>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</si>
  <si>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</si>
  <si>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</si>
  <si>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</si>
  <si>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</si>
  <si>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</si>
  <si>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</si>
  <si>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</si>
  <si>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</si>
  <si>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</si>
  <si>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</si>
  <si>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</si>
  <si>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</si>
  <si>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</si>
  <si>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</si>
  <si>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</si>
  <si>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</si>
  <si>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</si>
  <si>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</si>
  <si>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</si>
  <si>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</si>
  <si>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</si>
  <si>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</si>
  <si>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</si>
  <si>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</si>
  <si>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</si>
  <si>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</si>
  <si>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</si>
  <si>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</si>
  <si>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</si>
  <si>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</si>
  <si>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</si>
  <si>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</si>
  <si>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</si>
  <si>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</si>
  <si>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</si>
  <si>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</si>
  <si>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</si>
  <si>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</si>
  <si>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</si>
  <si>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</si>
  <si>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</si>
  <si>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</si>
  <si>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</si>
  <si>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</si>
  <si>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</si>
  <si>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</si>
  <si>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</si>
  <si>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</si>
  <si>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</si>
  <si>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</si>
  <si>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</si>
  <si>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</si>
  <si>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</si>
  <si>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</si>
  <si>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</si>
  <si>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</si>
  <si>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</si>
  <si>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</si>
  <si>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</si>
  <si>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</si>
  <si>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</si>
  <si>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</si>
  <si>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</si>
  <si>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</si>
  <si>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</si>
  <si>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</si>
  <si>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</si>
  <si>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</si>
  <si>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</si>
  <si>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</si>
  <si>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</si>
  <si>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</si>
  <si>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</si>
  <si>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</si>
  <si>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</si>
  <si>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</si>
  <si>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</si>
  <si>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</si>
  <si>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</si>
  <si>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</si>
  <si>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</si>
  <si>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</si>
  <si>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</si>
  <si>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</si>
  <si>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</si>
  <si>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</si>
  <si>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</si>
  <si>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</si>
  <si>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</si>
  <si>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</si>
  <si>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</si>
  <si>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</si>
  <si>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</si>
  <si>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</si>
  <si>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</si>
  <si>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</si>
  <si>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</si>
  <si>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</si>
  <si>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</si>
  <si>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</si>
  <si>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</si>
  <si>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</si>
  <si>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</si>
  <si>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</si>
  <si>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</si>
  <si>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</si>
  <si>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</si>
  <si>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</si>
  <si>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</si>
  <si>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</si>
  <si>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</si>
  <si>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</si>
  <si>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</si>
  <si>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</si>
  <si>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</si>
  <si>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</si>
  <si>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</si>
  <si>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</si>
  <si>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</si>
  <si>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</si>
  <si>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</si>
  <si>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</si>
  <si>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</si>
  <si>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</si>
  <si>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</si>
  <si>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</si>
  <si>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</si>
  <si>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</si>
  <si>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</si>
  <si>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</si>
  <si>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</si>
  <si>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</si>
  <si>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</si>
  <si>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</si>
  <si>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</si>
  <si>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</si>
  <si>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</si>
  <si>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</si>
  <si>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</si>
  <si>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</si>
  <si>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</si>
  <si>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</si>
  <si>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</si>
  <si>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</si>
  <si>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</si>
  <si>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</si>
  <si>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</si>
  <si>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</si>
  <si>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</si>
  <si>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</si>
  <si>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</si>
  <si>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</si>
  <si>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</si>
  <si>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</si>
  <si>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</si>
  <si>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</si>
  <si>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</si>
  <si>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</si>
  <si>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</si>
  <si>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</si>
  <si>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</si>
  <si>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</si>
  <si>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</si>
  <si>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</si>
  <si>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</si>
  <si>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</si>
  <si>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</si>
  <si>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</si>
  <si>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</si>
  <si>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</si>
  <si>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</si>
  <si>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</si>
  <si>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</si>
  <si>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</si>
  <si>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</si>
  <si>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</si>
  <si>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</si>
  <si>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</si>
  <si>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</si>
  <si>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</si>
  <si>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</si>
  <si>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</si>
  <si>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</si>
  <si>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</si>
  <si>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</si>
  <si>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</si>
  <si>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</si>
  <si>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</si>
  <si>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</si>
  <si>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</si>
  <si>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</si>
  <si>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</si>
  <si>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</si>
  <si>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</si>
  <si>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</si>
  <si>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</si>
  <si>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</si>
  <si>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</si>
  <si>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</si>
  <si>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</si>
  <si>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</si>
  <si>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</si>
  <si>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</si>
  <si>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</si>
  <si>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</si>
  <si>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</si>
  <si>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</si>
  <si>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</si>
  <si>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</si>
  <si>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</si>
  <si>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</si>
  <si>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</si>
  <si>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</si>
  <si>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</si>
  <si>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</si>
  <si>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</si>
  <si>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</si>
  <si>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</si>
  <si>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</si>
  <si>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</si>
  <si>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</si>
  <si>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</si>
  <si>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</si>
  <si>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</si>
  <si>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</si>
  <si>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</si>
  <si>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</si>
  <si>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</si>
  <si>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</si>
  <si>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</si>
  <si>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</si>
  <si>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</si>
  <si>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</si>
  <si>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</si>
  <si>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</si>
  <si>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</si>
  <si>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</si>
  <si>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</si>
  <si>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</si>
  <si>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</si>
  <si>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</si>
  <si>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</si>
  <si>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</si>
  <si>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</si>
  <si>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</si>
  <si>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</si>
  <si>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</si>
  <si>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</si>
  <si>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</si>
  <si>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</si>
  <si>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</si>
  <si>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</si>
  <si>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</si>
  <si>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</si>
  <si>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</si>
  <si>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</si>
  <si>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</si>
  <si>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</si>
  <si>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</si>
  <si>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</si>
  <si>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</si>
  <si>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</si>
  <si>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</si>
  <si>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</si>
  <si>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</si>
  <si>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</si>
  <si>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</si>
  <si>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</si>
  <si>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</si>
  <si>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</si>
  <si>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</si>
  <si>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</si>
  <si>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</si>
  <si>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</si>
  <si>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</si>
  <si>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</si>
  <si>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</si>
  <si>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</si>
  <si>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</si>
  <si>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</si>
  <si>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</si>
  <si>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</si>
  <si>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</si>
  <si>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</si>
  <si>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</si>
  <si>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</si>
  <si>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</si>
  <si>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</si>
  <si>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</si>
  <si>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</si>
  <si>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</si>
  <si>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</si>
  <si>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</si>
  <si>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</si>
  <si>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</si>
  <si>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</si>
  <si>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</si>
  <si>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</si>
  <si>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</si>
  <si>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</si>
  <si>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</si>
  <si>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</si>
  <si>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</si>
  <si>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</si>
  <si>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</si>
  <si>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</si>
  <si>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</si>
  <si>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</si>
  <si>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</si>
  <si>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</si>
  <si>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</si>
  <si>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</si>
  <si>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</si>
  <si>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</si>
  <si>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</si>
  <si>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</si>
  <si>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</si>
  <si>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</si>
  <si>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</si>
  <si>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</si>
  <si>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</si>
  <si>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</si>
  <si>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</si>
  <si>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</si>
  <si>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</si>
  <si>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</si>
  <si>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</si>
  <si>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</si>
  <si>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</si>
  <si>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</si>
  <si>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</si>
  <si>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</si>
  <si>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</si>
  <si>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</si>
  <si>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</si>
  <si>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</si>
  <si>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</si>
  <si>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</si>
  <si>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</si>
  <si>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</si>
  <si>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</si>
  <si>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</si>
  <si>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</si>
  <si>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</si>
  <si>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</si>
  <si>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</si>
  <si>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</si>
  <si>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</si>
  <si>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</si>
  <si>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</si>
  <si>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</si>
  <si>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</si>
  <si>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</si>
  <si>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</si>
  <si>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</si>
  <si>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</si>
  <si>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</si>
  <si>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</si>
  <si>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</si>
  <si>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</si>
  <si>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</si>
  <si>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</si>
  <si>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</si>
  <si>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</si>
  <si>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</si>
  <si>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</si>
  <si>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</si>
  <si>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</si>
  <si>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</si>
  <si>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</si>
  <si>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</si>
  <si>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</si>
  <si>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</si>
  <si>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</si>
  <si>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</si>
  <si>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</si>
  <si>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</si>
  <si>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</si>
  <si>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</si>
  <si>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</si>
  <si>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</si>
  <si>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</si>
  <si>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</si>
  <si>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</si>
  <si>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</si>
  <si>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</si>
  <si>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</si>
  <si>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</si>
  <si>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</si>
  <si>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</si>
  <si>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</si>
  <si>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</si>
  <si>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</si>
  <si>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</si>
  <si>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</si>
  <si>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</si>
  <si>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</si>
  <si>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</si>
  <si>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</si>
  <si>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</si>
  <si>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</si>
  <si>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</si>
  <si>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</si>
  <si>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</si>
  <si>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</si>
  <si>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</si>
  <si>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</si>
  <si>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</si>
  <si>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</si>
  <si>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</si>
  <si>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</si>
  <si>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</si>
  <si>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</si>
  <si>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</si>
  <si>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</si>
  <si>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</si>
  <si>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</si>
  <si>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</si>
  <si>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</si>
  <si>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</si>
  <si>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</si>
  <si>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</si>
  <si>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</si>
  <si>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</si>
  <si>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</si>
  <si>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</si>
  <si>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</si>
  <si>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</si>
  <si>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</si>
  <si>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</si>
  <si>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</si>
  <si>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</si>
  <si>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</si>
  <si>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</si>
  <si>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</si>
  <si>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</si>
  <si>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</si>
  <si>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</si>
  <si>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</si>
  <si>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</si>
  <si>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</si>
  <si>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</si>
  <si>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</si>
  <si>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</si>
  <si>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</si>
  <si>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</si>
  <si>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</si>
  <si>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</si>
  <si>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</si>
  <si>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</si>
  <si>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</si>
  <si>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</si>
  <si>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</si>
  <si>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</si>
  <si>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</si>
  <si>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</si>
  <si>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</si>
  <si>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</si>
  <si>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</si>
  <si>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</si>
  <si>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</si>
  <si>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</si>
  <si>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</si>
  <si>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</si>
  <si>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</si>
  <si>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</si>
  <si>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</si>
  <si>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</si>
  <si>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</si>
  <si>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</si>
  <si>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</si>
  <si>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</si>
  <si>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</si>
  <si>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</si>
  <si>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</si>
  <si>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</si>
  <si>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</si>
  <si>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</si>
  <si>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</si>
  <si>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</si>
  <si>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</si>
  <si>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</si>
  <si>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</si>
  <si>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</si>
  <si>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</si>
  <si>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</si>
  <si>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</si>
  <si>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</si>
  <si>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</si>
  <si>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</si>
  <si>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</si>
  <si>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</si>
  <si>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</si>
  <si>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</si>
  <si>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</si>
  <si>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</si>
  <si>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</si>
  <si>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</si>
  <si>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</si>
  <si>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</si>
  <si>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</si>
  <si>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</si>
  <si>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</si>
  <si>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</si>
  <si>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</si>
  <si>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</si>
  <si>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</si>
  <si>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</si>
  <si>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</si>
  <si>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</si>
  <si>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</si>
  <si>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</si>
  <si>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</si>
  <si>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</si>
  <si>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</si>
  <si>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</si>
  <si>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</si>
  <si>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</si>
  <si>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</si>
  <si>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</si>
  <si>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</si>
  <si>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</si>
  <si>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</si>
  <si>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</si>
  <si>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</si>
  <si>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</si>
  <si>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</si>
  <si>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</si>
  <si>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</si>
  <si>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</si>
  <si>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</si>
  <si>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</si>
  <si>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</si>
  <si>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</si>
  <si>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</si>
  <si>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</si>
  <si>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</si>
  <si>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</si>
  <si>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</si>
  <si>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</si>
  <si>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</si>
  <si>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</si>
  <si>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</si>
  <si>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</si>
  <si>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</si>
  <si>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</si>
  <si>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</si>
  <si>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</si>
  <si>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</si>
  <si>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</si>
  <si>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</si>
  <si>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</si>
  <si>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</si>
  <si>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</si>
  <si>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</si>
  <si>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</si>
  <si>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</si>
  <si>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</si>
  <si>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</si>
  <si>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</si>
  <si>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</si>
  <si>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</si>
  <si>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</si>
  <si>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</si>
  <si>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</si>
  <si>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</si>
  <si>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</si>
  <si>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</si>
  <si>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</si>
  <si>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</si>
  <si>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</si>
  <si>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</si>
  <si>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</si>
  <si>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</si>
  <si>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</si>
  <si>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</si>
  <si>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</si>
  <si>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</si>
  <si>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</si>
  <si>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</si>
  <si>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</si>
  <si>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</si>
  <si>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</si>
  <si>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</si>
  <si>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</si>
  <si>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</si>
  <si>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</si>
  <si>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</si>
  <si>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</si>
  <si>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</si>
  <si>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</si>
  <si>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</si>
  <si>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</si>
  <si>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</si>
  <si>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</si>
  <si>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</si>
  <si>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</si>
  <si>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</si>
  <si>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</si>
  <si>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</si>
  <si>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</si>
  <si>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</si>
  <si>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</si>
  <si>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</si>
  <si>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</si>
  <si>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</si>
  <si>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</si>
  <si>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</si>
  <si>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</si>
  <si>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</si>
  <si>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</si>
  <si>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</si>
  <si>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</si>
  <si>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</si>
  <si>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</si>
  <si>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</si>
  <si>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</si>
  <si>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</si>
  <si>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</si>
  <si>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</si>
  <si>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</si>
  <si>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</si>
  <si>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</si>
  <si>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</si>
  <si>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</si>
  <si>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</si>
  <si>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</si>
  <si>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</si>
  <si>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</si>
  <si>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</si>
  <si>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</si>
  <si>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</si>
  <si>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</si>
  <si>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</si>
  <si>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</si>
  <si>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</si>
  <si>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</si>
  <si>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</si>
  <si>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</si>
  <si>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</si>
  <si>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</si>
  <si>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</si>
  <si>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</si>
  <si>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</si>
  <si>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</si>
  <si>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</si>
  <si>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</si>
  <si>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</si>
  <si>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</si>
  <si>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</si>
  <si>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</si>
  <si>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</si>
  <si>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</si>
  <si>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</si>
  <si>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</si>
  <si>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</si>
  <si>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</si>
  <si>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</si>
  <si>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</si>
  <si>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</si>
  <si>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</si>
  <si>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</si>
  <si>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</si>
  <si>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</si>
  <si>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</si>
  <si>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</si>
  <si>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</si>
  <si>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</si>
  <si>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</si>
  <si>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</si>
  <si>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</si>
  <si>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</si>
  <si>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</si>
  <si>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</si>
  <si>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</si>
  <si>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</si>
  <si>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</si>
  <si>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</si>
  <si>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</si>
  <si>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</si>
  <si>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</si>
  <si>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</si>
  <si>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</si>
  <si>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</si>
  <si>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</si>
  <si>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</si>
  <si>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</si>
  <si>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</si>
  <si>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</si>
  <si>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</si>
  <si>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</si>
  <si>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</si>
  <si>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</si>
  <si>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</si>
  <si>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</si>
  <si>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</si>
  <si>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</si>
  <si>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</si>
  <si>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</si>
  <si>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</si>
  <si>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</si>
  <si>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</si>
  <si>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</si>
  <si>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</si>
  <si>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</si>
  <si>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</si>
  <si>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</si>
  <si>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</si>
  <si>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</si>
  <si>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</si>
  <si>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</si>
  <si>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</si>
  <si>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</si>
  <si>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</si>
  <si>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</si>
  <si>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</si>
  <si>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</si>
  <si>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</si>
  <si>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</si>
  <si>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</si>
  <si>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</si>
  <si>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</si>
  <si>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</si>
  <si>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</si>
  <si>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</si>
  <si>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</si>
  <si>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</si>
  <si>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</si>
  <si>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</si>
  <si>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</si>
  <si>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</si>
  <si>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</si>
  <si>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</si>
  <si>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</si>
  <si>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</si>
  <si>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</si>
  <si>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</si>
  <si>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</si>
  <si>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</si>
  <si>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</si>
  <si>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</si>
  <si>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</si>
  <si>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</si>
  <si>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</si>
  <si>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</si>
  <si>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</si>
  <si>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</si>
  <si>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</si>
  <si>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</si>
  <si>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</si>
  <si>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</si>
  <si>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</si>
  <si>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</si>
  <si>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</si>
  <si>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</si>
  <si>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</si>
  <si>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</si>
  <si>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</si>
  <si>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</si>
  <si>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</si>
  <si>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</si>
  <si>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</si>
  <si>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</si>
  <si>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</si>
  <si>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</si>
  <si>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</si>
  <si>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</si>
  <si>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</si>
  <si>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</si>
  <si>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</si>
  <si>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</si>
  <si>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</si>
  <si>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</si>
  <si>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</si>
  <si>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</si>
  <si>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</si>
  <si>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</si>
  <si>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</si>
  <si>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</si>
  <si>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</si>
  <si>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</si>
  <si>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</si>
  <si>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</si>
  <si>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</si>
  <si>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</si>
  <si>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</si>
  <si>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</si>
  <si>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</si>
  <si>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</si>
  <si>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</si>
  <si>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</si>
  <si>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</si>
  <si>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</si>
  <si>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</si>
  <si>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</si>
  <si>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</si>
  <si>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</si>
  <si>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</si>
  <si>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</si>
  <si>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</si>
  <si>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</si>
  <si>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</si>
  <si>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</si>
  <si>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</si>
  <si>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</si>
  <si>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</si>
  <si>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</si>
  <si>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</si>
  <si>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</si>
  <si>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</si>
  <si>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</si>
  <si>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</si>
  <si>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</si>
  <si>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</si>
  <si>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</si>
  <si>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</si>
  <si>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</si>
  <si>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</si>
  <si>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</si>
  <si>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</si>
  <si>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</si>
  <si>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</si>
  <si>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</si>
  <si>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</si>
  <si>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</si>
  <si>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</si>
  <si>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</si>
  <si>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</si>
  <si>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</si>
  <si>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</si>
  <si>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</si>
  <si>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</si>
  <si>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</si>
  <si>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</si>
  <si>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</si>
  <si>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</si>
  <si>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</si>
  <si>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</si>
  <si>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</si>
  <si>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</si>
  <si>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</si>
  <si>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</si>
  <si>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</si>
  <si>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</si>
  <si>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</si>
  <si>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</si>
  <si>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</si>
  <si>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</si>
  <si>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</si>
  <si>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</si>
  <si>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</si>
  <si>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</si>
  <si>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</si>
  <si>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</si>
  <si>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</si>
  <si>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</si>
  <si>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</si>
  <si>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</si>
  <si>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</si>
  <si>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</si>
  <si>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</si>
  <si>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</si>
  <si>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</si>
  <si>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</si>
  <si>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</si>
  <si>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</si>
  <si>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</si>
  <si>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</si>
  <si>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</si>
  <si>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</si>
  <si>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</si>
  <si>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</si>
  <si>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</si>
  <si>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</si>
  <si>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</si>
  <si>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</si>
  <si>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</si>
  <si>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</si>
  <si>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</si>
  <si>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</si>
  <si>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</si>
  <si>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</si>
  <si>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</si>
  <si>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</si>
  <si>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</si>
  <si>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</si>
  <si>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</si>
  <si>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</si>
  <si>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</si>
  <si>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</si>
  <si>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</si>
  <si>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</si>
  <si>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</si>
  <si>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</si>
  <si>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</si>
  <si>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</si>
  <si>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</si>
  <si>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</si>
  <si>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</si>
  <si>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</si>
  <si>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</si>
  <si>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</si>
  <si>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</si>
  <si>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</si>
  <si>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</si>
  <si>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</si>
  <si>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</si>
  <si>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</si>
  <si>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</si>
  <si>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</si>
  <si>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</si>
  <si>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</si>
  <si>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</si>
  <si>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</si>
  <si>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</si>
  <si>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</si>
  <si>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</si>
  <si>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</si>
  <si>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</si>
  <si>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</si>
  <si>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</si>
  <si>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</si>
  <si>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</si>
  <si>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</si>
  <si>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</si>
  <si>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</si>
  <si>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</si>
  <si>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</si>
  <si>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</si>
  <si>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</si>
  <si>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</si>
  <si>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</si>
  <si>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</si>
  <si>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</si>
  <si>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</si>
  <si>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</si>
  <si>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</si>
  <si>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</si>
  <si>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</si>
  <si>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</si>
  <si>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</si>
  <si>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</si>
  <si>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</si>
  <si>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</si>
  <si>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</si>
  <si>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</si>
  <si>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</si>
  <si>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</si>
  <si>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</si>
  <si>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</si>
  <si>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</si>
  <si>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</si>
  <si>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</si>
  <si>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</si>
  <si>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</si>
  <si>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</si>
  <si>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</si>
  <si>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</si>
  <si>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</si>
  <si>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</si>
  <si>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</si>
  <si>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</si>
  <si>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</si>
  <si>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</si>
  <si>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</si>
  <si>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</si>
  <si>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</si>
  <si>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</si>
  <si>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</si>
  <si>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</si>
  <si>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</si>
  <si>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</si>
  <si>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</si>
  <si>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</si>
  <si>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</si>
  <si>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</si>
  <si>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</si>
  <si>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</si>
  <si>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</si>
  <si>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</si>
  <si>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</si>
  <si>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</si>
  <si>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</si>
  <si>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</si>
  <si>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</si>
  <si>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</si>
  <si>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</si>
  <si>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</si>
  <si>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</si>
  <si>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</si>
  <si>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</si>
  <si>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</si>
  <si>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</si>
  <si>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</si>
  <si>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</si>
  <si>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</si>
  <si>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</si>
  <si>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</si>
  <si>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</si>
  <si>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</si>
  <si>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</si>
  <si>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</si>
  <si>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</si>
  <si>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</si>
  <si>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</si>
  <si>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</si>
  <si>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</si>
  <si>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</si>
  <si>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</si>
  <si>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</si>
  <si>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</si>
  <si>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</si>
  <si>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</si>
  <si>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</si>
  <si>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</si>
  <si>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</si>
  <si>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</si>
  <si>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</si>
  <si>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</si>
  <si>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</si>
  <si>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</si>
  <si>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</si>
  <si>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</si>
  <si>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</si>
  <si>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</si>
  <si>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</si>
  <si>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</si>
  <si>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</si>
  <si>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</si>
  <si>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</si>
  <si>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</si>
  <si>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</si>
  <si>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</si>
  <si>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</si>
  <si>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</si>
  <si>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</si>
  <si>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</si>
  <si>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</si>
  <si>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</si>
  <si>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</si>
  <si>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</si>
  <si>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</si>
  <si>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</si>
  <si>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</si>
  <si>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</si>
  <si>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</si>
  <si>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</si>
  <si>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</si>
  <si>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</si>
  <si>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</si>
  <si>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</si>
  <si>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</si>
  <si>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</si>
  <si>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</si>
  <si>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</si>
  <si>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</si>
  <si>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</si>
  <si>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</si>
  <si>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</si>
  <si>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</si>
  <si>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</si>
  <si>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</si>
  <si>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</si>
  <si>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</si>
  <si>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</si>
  <si>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</si>
  <si>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</si>
  <si>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</si>
  <si>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</si>
  <si>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</si>
  <si>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</si>
  <si>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</si>
  <si>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</si>
  <si>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</si>
  <si>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</si>
  <si>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</si>
  <si>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</si>
  <si>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</si>
  <si>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</si>
  <si>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</si>
  <si>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</si>
  <si>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</si>
  <si>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</si>
  <si>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</si>
  <si>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</si>
  <si>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</si>
  <si>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</si>
  <si>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</si>
  <si>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</si>
  <si>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</si>
  <si>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</si>
  <si>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</si>
  <si>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</si>
  <si>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</si>
  <si>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</si>
  <si>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</si>
  <si>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</si>
  <si>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</si>
  <si>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</si>
  <si>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</si>
  <si>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</si>
  <si>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</si>
  <si>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</si>
  <si>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</si>
  <si>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</si>
  <si>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</si>
  <si>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</si>
  <si>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</si>
  <si>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</si>
  <si>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</si>
  <si>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</si>
  <si>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</si>
  <si>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</si>
  <si>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</si>
  <si>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</si>
  <si>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</si>
  <si>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</si>
  <si>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</si>
  <si>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</si>
  <si>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</si>
  <si>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</si>
  <si>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</si>
  <si>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</si>
  <si>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</si>
  <si>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</si>
  <si>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</si>
  <si>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</si>
  <si>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</si>
  <si>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</si>
  <si>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</si>
  <si>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</si>
  <si>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</si>
  <si>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</si>
  <si>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</si>
  <si>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</si>
  <si>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</si>
  <si>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</si>
  <si>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</si>
  <si>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</si>
  <si>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</si>
  <si>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</si>
  <si>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</si>
  <si>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</si>
  <si>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</si>
  <si>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</si>
  <si>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</si>
  <si>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</si>
  <si>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</si>
  <si>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</si>
  <si>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</si>
  <si>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</si>
  <si>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</si>
  <si>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</si>
  <si>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</si>
  <si>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</si>
  <si>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</si>
  <si>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</si>
  <si>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</si>
  <si>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</si>
  <si>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</si>
  <si>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</si>
  <si>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</si>
  <si>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</si>
  <si>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</si>
  <si>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</si>
  <si>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</si>
  <si>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</si>
  <si>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</si>
  <si>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</si>
  <si>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</si>
  <si>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</si>
  <si>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</si>
  <si>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</si>
  <si>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</si>
  <si>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</si>
  <si>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</si>
  <si>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</si>
  <si>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</si>
  <si>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</si>
  <si>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</si>
  <si>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</si>
  <si>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</si>
  <si>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</si>
  <si>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</si>
  <si>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</si>
  <si>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</si>
  <si>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</si>
  <si>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</si>
  <si>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</si>
  <si>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</si>
  <si>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</si>
  <si>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</si>
  <si>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</si>
  <si>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</si>
  <si>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</si>
  <si>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</si>
  <si>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</si>
  <si>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</si>
  <si>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</si>
  <si>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</si>
  <si>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</si>
  <si>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</si>
  <si>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</si>
  <si>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</si>
  <si>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</si>
  <si>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</si>
  <si>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</si>
  <si>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</si>
  <si>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</si>
  <si>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</si>
  <si>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</si>
  <si>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</si>
  <si>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</si>
  <si>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</si>
  <si>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</si>
  <si>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</si>
  <si>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</si>
  <si>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</si>
  <si>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</si>
  <si>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</si>
  <si>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</si>
  <si>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</si>
  <si>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</si>
  <si>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</si>
  <si>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</si>
  <si>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</si>
  <si>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</si>
  <si>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</si>
  <si>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</si>
  <si>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</si>
  <si>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</si>
  <si>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</si>
  <si>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</si>
  <si>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</si>
  <si>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</si>
  <si>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</si>
  <si>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</si>
  <si>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</si>
  <si>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</si>
  <si>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</si>
  <si>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</si>
  <si>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</si>
  <si>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</si>
  <si>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</si>
  <si>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</si>
  <si>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</si>
  <si>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</si>
  <si>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</si>
  <si>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</si>
  <si>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</si>
  <si>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</si>
  <si>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</si>
  <si>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</si>
  <si>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</si>
  <si>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</si>
  <si>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</si>
  <si>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</si>
  <si>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</si>
  <si>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</si>
  <si>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</si>
  <si>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</si>
  <si>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</si>
  <si>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</si>
  <si>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</si>
  <si>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</si>
  <si>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</si>
  <si>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</si>
  <si>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</si>
  <si>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</si>
  <si>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</si>
  <si>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</si>
  <si>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</si>
  <si>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</si>
  <si>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</si>
  <si>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</si>
  <si>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</si>
  <si>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</si>
  <si>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</si>
  <si>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</si>
  <si>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</si>
  <si>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</si>
  <si>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</si>
  <si>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</si>
  <si>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</si>
  <si>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</si>
  <si>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</si>
  <si>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</si>
  <si>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</si>
  <si>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</si>
  <si>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</si>
  <si>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</si>
  <si>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</si>
  <si>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</si>
  <si>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</si>
  <si>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</si>
  <si>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</si>
  <si>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</si>
  <si>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</si>
  <si>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</si>
  <si>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</si>
  <si>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</si>
  <si>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</si>
  <si>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</si>
  <si>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</si>
  <si>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</si>
  <si>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</si>
  <si>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</si>
  <si>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</si>
  <si>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</si>
  <si>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</si>
  <si>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</si>
  <si>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</si>
  <si>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</si>
  <si>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</si>
  <si>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</si>
  <si>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</si>
  <si>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</si>
  <si>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</si>
  <si>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</si>
  <si>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</si>
  <si>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</si>
  <si>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</si>
  <si>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</si>
  <si>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</si>
  <si>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</si>
  <si>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</si>
  <si>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</si>
  <si>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</si>
  <si>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</si>
  <si>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</si>
  <si>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</si>
  <si>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</si>
  <si>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</si>
  <si>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</si>
  <si>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</si>
  <si>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</si>
  <si>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</si>
  <si>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</si>
  <si>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</si>
  <si>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</si>
  <si>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</si>
  <si>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</si>
  <si>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</si>
  <si>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</si>
  <si>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</si>
  <si>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</si>
  <si>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</si>
  <si>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</si>
  <si>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</si>
  <si>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</si>
  <si>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</si>
  <si>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</si>
  <si>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</si>
  <si>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</si>
  <si>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</si>
  <si>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</si>
  <si>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</si>
  <si>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</si>
  <si>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</si>
  <si>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</si>
  <si>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</si>
  <si>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</si>
  <si>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</si>
  <si>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</si>
  <si>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</si>
  <si>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</si>
  <si>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</si>
  <si>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</si>
  <si>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</si>
  <si>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</si>
  <si>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</si>
  <si>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</si>
  <si>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</si>
  <si>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</si>
  <si>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</si>
  <si>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</si>
  <si>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</si>
  <si>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</si>
  <si>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</si>
  <si>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</si>
  <si>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</si>
  <si>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</si>
  <si>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</si>
  <si>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</si>
  <si>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</si>
  <si>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</si>
  <si>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</si>
  <si>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</si>
  <si>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</si>
  <si>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</si>
  <si>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</si>
  <si>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</si>
  <si>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</si>
  <si>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</si>
  <si>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</si>
  <si>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</si>
  <si>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</si>
  <si>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</si>
  <si>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</si>
  <si>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</si>
  <si>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</si>
  <si>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</si>
  <si>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</si>
  <si>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</si>
  <si>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</si>
  <si>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</si>
  <si>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</si>
  <si>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</si>
  <si>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</si>
  <si>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</si>
  <si>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</si>
  <si>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</si>
  <si>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</si>
  <si>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</si>
  <si>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</si>
  <si>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</si>
  <si>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</si>
  <si>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</si>
  <si>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</si>
  <si>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</si>
  <si>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</si>
  <si>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</si>
  <si>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</si>
  <si>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</si>
  <si>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</si>
  <si>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</si>
  <si>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</si>
  <si>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</si>
  <si>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</si>
  <si>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</si>
  <si>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</si>
  <si>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</si>
  <si>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</si>
  <si>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</si>
  <si>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</si>
  <si>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</si>
  <si>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</si>
  <si>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</si>
  <si>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</si>
  <si>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</si>
  <si>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</si>
  <si>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</si>
  <si>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</si>
  <si>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</si>
  <si>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</si>
  <si>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</si>
  <si>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</si>
  <si>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</si>
  <si>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</si>
  <si>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</si>
  <si>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</si>
  <si>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</si>
  <si>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</si>
  <si>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</si>
  <si>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</si>
  <si>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</si>
  <si>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</si>
  <si>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</si>
  <si>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</si>
  <si>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</si>
  <si>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</si>
  <si>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</si>
  <si>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</si>
  <si>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</si>
  <si>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</si>
  <si>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</si>
  <si>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</si>
  <si>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</si>
  <si>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</si>
  <si>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</si>
  <si>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</si>
  <si>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</si>
  <si>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</si>
  <si>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</si>
  <si>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</si>
  <si>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</si>
  <si>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</si>
  <si>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</si>
  <si>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</si>
  <si>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</si>
  <si>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</si>
  <si>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</si>
  <si>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</si>
  <si>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</si>
  <si>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</si>
  <si>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</si>
  <si>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</si>
  <si>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</si>
  <si>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</si>
  <si>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</si>
  <si>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</si>
  <si>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</si>
  <si>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</si>
  <si>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</si>
  <si>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</si>
  <si>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</si>
  <si>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</si>
  <si>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</si>
  <si>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</si>
  <si>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</si>
  <si>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</si>
  <si>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</si>
  <si>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</si>
  <si>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</si>
  <si>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</si>
  <si>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</si>
  <si>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</si>
  <si>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</si>
  <si>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</si>
  <si>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</si>
  <si>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</si>
  <si>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</si>
  <si>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</si>
  <si>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</si>
  <si>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</si>
  <si>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</si>
  <si>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</si>
  <si>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</si>
  <si>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</si>
  <si>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</si>
  <si>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</si>
  <si>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</si>
  <si>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</si>
  <si>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</si>
  <si>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</si>
  <si>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</si>
  <si>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</si>
  <si>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</si>
  <si>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</si>
  <si>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</si>
  <si>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</si>
  <si>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</si>
  <si>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</si>
  <si>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</si>
  <si>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</si>
  <si>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</si>
  <si>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</si>
  <si>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</si>
  <si>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</si>
  <si>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</si>
  <si>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</si>
  <si>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</si>
  <si>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</si>
  <si>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</si>
  <si>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</si>
  <si>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</si>
  <si>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</si>
  <si>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</si>
  <si>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</si>
  <si>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</si>
  <si>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</si>
  <si>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</si>
  <si>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</si>
  <si>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</si>
  <si>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</si>
  <si>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</si>
  <si>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</si>
  <si>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</si>
  <si>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</si>
  <si>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</si>
  <si>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</si>
  <si>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</si>
  <si>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</si>
  <si>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</si>
  <si>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</si>
  <si>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</si>
  <si>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</si>
  <si>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</si>
  <si>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</si>
  <si>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</si>
  <si>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</si>
  <si>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</si>
  <si>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</si>
  <si>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</si>
  <si>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</si>
  <si>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</si>
  <si>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</si>
  <si>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</si>
  <si>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</si>
  <si>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</si>
  <si>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</si>
  <si>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</si>
  <si>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</si>
  <si>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</si>
  <si>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</si>
  <si>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</si>
  <si>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</si>
  <si>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</si>
  <si>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</si>
  <si>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</si>
  <si>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</si>
  <si>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</si>
  <si>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</si>
  <si>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</si>
  <si>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</si>
  <si>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</si>
  <si>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</si>
  <si>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</si>
  <si>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</si>
  <si>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</si>
  <si>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</si>
  <si>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</si>
  <si>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</si>
  <si>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</si>
  <si>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</si>
  <si>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</si>
  <si>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</si>
  <si>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</si>
  <si>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</si>
  <si>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</si>
  <si>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</si>
  <si>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</si>
  <si>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</si>
  <si>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</si>
  <si>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</si>
  <si>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</si>
  <si>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</si>
  <si>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</si>
  <si>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</si>
  <si>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</si>
  <si>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</si>
  <si>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</si>
  <si>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</si>
  <si>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</si>
  <si>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</si>
  <si>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</si>
  <si>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</si>
  <si>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</si>
  <si>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</si>
  <si>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</si>
  <si>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</si>
  <si>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</si>
  <si>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</si>
  <si>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</si>
  <si>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</si>
  <si>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</si>
  <si>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</si>
  <si>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</si>
  <si>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</si>
  <si>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</si>
  <si>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</si>
  <si>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</si>
  <si>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</si>
  <si>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</si>
  <si>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</si>
  <si>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</si>
  <si>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</si>
  <si>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</si>
  <si>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</si>
  <si>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</si>
  <si>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</si>
  <si>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</si>
  <si>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</si>
  <si>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</si>
  <si>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</si>
  <si>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</si>
  <si>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</si>
  <si>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</si>
  <si>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</si>
  <si>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</si>
  <si>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</si>
  <si>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</si>
  <si>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</si>
  <si>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</si>
  <si>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</si>
  <si>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</si>
  <si>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</si>
  <si>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</si>
  <si>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</si>
  <si>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</si>
  <si>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</si>
  <si>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</si>
  <si>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</si>
  <si>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</si>
  <si>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</si>
  <si>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</si>
  <si>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</si>
  <si>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</si>
  <si>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</si>
  <si>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</si>
  <si>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</si>
  <si>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</si>
  <si>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</si>
  <si>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</si>
  <si>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</si>
  <si>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</si>
  <si>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</si>
  <si>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</si>
  <si>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</si>
  <si>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</si>
  <si>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</si>
  <si>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</si>
  <si>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</si>
  <si>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</si>
  <si>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</si>
  <si>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</si>
  <si>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</si>
  <si>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</si>
  <si>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</si>
  <si>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</si>
  <si>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</si>
  <si>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</si>
  <si>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</si>
  <si>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</si>
  <si>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</si>
  <si>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</si>
  <si>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</si>
  <si>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</si>
  <si>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</si>
  <si>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</si>
  <si>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</si>
  <si>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</si>
  <si>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</si>
  <si>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</si>
  <si>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</si>
  <si>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</si>
  <si>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</si>
  <si>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</si>
  <si>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</si>
  <si>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</si>
  <si>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</si>
  <si>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</si>
  <si>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</si>
  <si>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</si>
  <si>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</si>
  <si>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</si>
  <si>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</si>
  <si>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</si>
  <si>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</si>
  <si>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</si>
  <si>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</si>
  <si>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</si>
  <si>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</si>
  <si>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</si>
  <si>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</si>
  <si>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</si>
  <si>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</si>
  <si>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</si>
  <si>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</si>
  <si>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</si>
  <si>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</si>
  <si>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</si>
  <si>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</si>
  <si>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</si>
  <si>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</si>
  <si>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</si>
  <si>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</si>
  <si>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</si>
  <si>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</si>
  <si>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</si>
  <si>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</si>
  <si>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</si>
  <si>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</si>
  <si>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</si>
  <si>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</si>
  <si>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</si>
  <si>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</si>
  <si>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</si>
  <si>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</si>
  <si>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</si>
  <si>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</si>
  <si>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</si>
  <si>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</si>
  <si>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</si>
  <si>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</si>
  <si>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</si>
  <si>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</si>
  <si>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</si>
  <si>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</si>
  <si>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</si>
  <si>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</si>
  <si>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</si>
  <si>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</si>
  <si>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</si>
  <si>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</si>
  <si>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</si>
  <si>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</si>
  <si>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</si>
  <si>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</si>
  <si>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</si>
  <si>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</si>
  <si>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</si>
  <si>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</si>
  <si>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</si>
  <si>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</si>
  <si>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</si>
  <si>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</si>
  <si>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</si>
  <si>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</si>
  <si>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</si>
  <si>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</si>
  <si>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</si>
  <si>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</si>
  <si>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</si>
  <si>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</si>
  <si>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</si>
  <si>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</si>
  <si>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</si>
  <si>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</si>
  <si>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</si>
  <si>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</si>
  <si>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</si>
  <si>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</si>
  <si>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</si>
  <si>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</si>
  <si>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</si>
  <si>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</si>
  <si>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</si>
  <si>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</si>
  <si>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</si>
  <si>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</si>
  <si>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</si>
  <si>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</si>
  <si>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</si>
  <si>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</si>
  <si>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</si>
  <si>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</si>
  <si>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</si>
  <si>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</si>
  <si>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</si>
  <si>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</si>
  <si>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</si>
  <si>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</si>
  <si>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</si>
  <si>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</si>
  <si>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</si>
  <si>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</si>
  <si>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</si>
  <si>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</si>
  <si>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</si>
  <si>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</si>
  <si>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</si>
  <si>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</si>
  <si>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</si>
  <si>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</si>
  <si>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</si>
  <si>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</si>
  <si>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</si>
  <si>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</si>
  <si>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</si>
  <si>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</si>
  <si>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</si>
  <si>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</si>
  <si>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</si>
  <si>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</si>
  <si>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</si>
  <si>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</si>
  <si>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</si>
  <si>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</si>
  <si>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</si>
  <si>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</si>
  <si>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</si>
  <si>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</si>
  <si>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</si>
  <si>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</si>
  <si>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</si>
  <si>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</si>
  <si>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</si>
  <si>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</si>
  <si>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</si>
  <si>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</si>
  <si>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</si>
  <si>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</si>
  <si>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</si>
  <si>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</si>
  <si>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</si>
  <si>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</si>
  <si>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</si>
  <si>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</si>
  <si>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</si>
  <si>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</si>
  <si>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</si>
  <si>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</si>
  <si>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</si>
  <si>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</si>
  <si>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</si>
  <si>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</si>
  <si>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</si>
  <si>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</si>
  <si>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</si>
  <si>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</si>
  <si>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</si>
  <si>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</si>
  <si>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</si>
  <si>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</si>
  <si>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</si>
  <si>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</si>
  <si>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</si>
  <si>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</si>
  <si>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</si>
  <si>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</si>
  <si>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</si>
  <si>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</si>
  <si>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</si>
  <si>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</si>
  <si>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</si>
  <si>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</si>
  <si>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</si>
  <si>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</si>
  <si>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</si>
  <si>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</si>
  <si>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</si>
  <si>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</si>
  <si>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</si>
  <si>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</si>
  <si>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</si>
  <si>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</si>
  <si>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</si>
  <si>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</si>
  <si>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</si>
  <si>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</si>
  <si>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</si>
  <si>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</si>
  <si>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</si>
  <si>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</si>
  <si>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</si>
  <si>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</si>
  <si>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</si>
  <si>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</si>
  <si>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</si>
  <si>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</si>
  <si>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</si>
  <si>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</si>
  <si>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</si>
  <si>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</si>
  <si>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</si>
  <si>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</si>
  <si>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</si>
  <si>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</si>
  <si>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</si>
  <si>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</si>
  <si>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</si>
  <si>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</si>
  <si>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</si>
  <si>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</si>
  <si>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</si>
  <si>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</si>
  <si>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</si>
  <si>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</si>
  <si>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</si>
  <si>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</si>
  <si>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</si>
  <si>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</si>
  <si>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</si>
  <si>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</si>
  <si>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</si>
  <si>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</si>
  <si>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</si>
  <si>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</si>
  <si>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</si>
  <si>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</si>
  <si>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</si>
  <si>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</si>
  <si>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</si>
  <si>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</si>
  <si>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</si>
  <si>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</si>
  <si>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</si>
  <si>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</si>
  <si>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</si>
  <si>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</si>
  <si>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</si>
  <si>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</si>
  <si>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</si>
  <si>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</si>
  <si>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</si>
  <si>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</si>
  <si>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</si>
  <si>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</si>
  <si>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</si>
  <si>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</si>
  <si>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</si>
  <si>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</si>
  <si>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</si>
  <si>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</si>
  <si>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</si>
  <si>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</si>
  <si>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</si>
  <si>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</si>
  <si>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</si>
  <si>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</si>
  <si>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</si>
  <si>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</si>
  <si>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</si>
  <si>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</si>
  <si>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</si>
  <si>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</si>
  <si>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</si>
  <si>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</si>
  <si>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</si>
  <si>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</si>
  <si>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</si>
  <si>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</si>
  <si>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</si>
  <si>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</si>
  <si>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</si>
  <si>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</si>
  <si>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</si>
  <si>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</si>
  <si>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</si>
  <si>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</si>
  <si>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</si>
  <si>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</si>
  <si>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</si>
  <si>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</si>
  <si>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</si>
  <si>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</si>
  <si>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</si>
  <si>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</si>
  <si>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</si>
  <si>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</si>
  <si>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</si>
  <si>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</si>
  <si>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</si>
  <si>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</si>
  <si>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</si>
  <si>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</si>
  <si>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</si>
  <si>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</si>
  <si>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</si>
  <si>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</si>
  <si>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</si>
  <si>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</si>
  <si>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</si>
  <si>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</si>
  <si>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</si>
  <si>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</si>
  <si>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</si>
  <si>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</si>
  <si>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</si>
  <si>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</si>
  <si>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</si>
  <si>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</si>
  <si>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</si>
  <si>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</si>
  <si>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</si>
  <si>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</si>
  <si>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</si>
  <si>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</si>
  <si>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</si>
  <si>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</si>
  <si>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</si>
  <si>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</si>
  <si>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</si>
  <si>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</si>
  <si>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</si>
  <si>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</si>
  <si>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</si>
  <si>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</si>
  <si>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</si>
  <si>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</si>
  <si>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</si>
  <si>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</si>
  <si>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</si>
  <si>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</si>
  <si>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</si>
  <si>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</si>
  <si>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</si>
  <si>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</si>
  <si>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</si>
  <si>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</si>
  <si>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</si>
  <si>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</si>
  <si>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</si>
  <si>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</si>
  <si>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</si>
  <si>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</si>
  <si>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</si>
  <si>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</si>
  <si>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</si>
  <si>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</si>
  <si>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</si>
  <si>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</si>
  <si>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</si>
  <si>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</si>
  <si>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</si>
  <si>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</si>
  <si>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</si>
  <si>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</si>
  <si>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</si>
  <si>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</si>
  <si>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</si>
  <si>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</si>
  <si>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</si>
  <si>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</si>
  <si>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</si>
  <si>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</si>
  <si>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</si>
  <si>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</si>
  <si>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</si>
  <si>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</si>
  <si>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</si>
  <si>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</si>
  <si>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</si>
  <si>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</si>
  <si>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</si>
  <si>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</si>
  <si>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</si>
  <si>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</si>
  <si>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</si>
  <si>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</si>
  <si>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</si>
  <si>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</si>
  <si>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</si>
  <si>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</si>
  <si>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</si>
  <si>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</si>
  <si>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</si>
  <si>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</si>
  <si>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</si>
  <si>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</si>
  <si>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</si>
  <si>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</si>
  <si>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</si>
  <si>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</si>
  <si>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</si>
  <si>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</si>
  <si>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</si>
  <si>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</si>
  <si>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</si>
  <si>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</si>
  <si>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</si>
  <si>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</si>
  <si>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</si>
  <si>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</si>
  <si>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</si>
  <si>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</si>
  <si>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</si>
  <si>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</si>
  <si>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</si>
  <si>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</si>
  <si>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</si>
  <si>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</si>
  <si>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</si>
  <si>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</si>
  <si>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</si>
  <si>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</si>
  <si>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</si>
  <si>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</si>
  <si>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</si>
  <si>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</si>
  <si>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</si>
  <si>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</si>
  <si>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</si>
  <si>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</si>
  <si>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</si>
  <si>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</si>
  <si>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</si>
  <si>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</si>
  <si>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</si>
  <si>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</si>
  <si>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</si>
  <si>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</si>
  <si>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</si>
  <si>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</si>
  <si>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</si>
  <si>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</si>
  <si>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</si>
  <si>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</si>
  <si>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</si>
  <si>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</si>
  <si>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</si>
  <si>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</si>
  <si>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</si>
  <si>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</si>
  <si>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</si>
  <si>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</si>
  <si>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</si>
  <si>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</si>
  <si>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</si>
  <si>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</si>
  <si>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</si>
  <si>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</si>
  <si>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</si>
  <si>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</si>
  <si>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</si>
  <si>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</si>
  <si>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</si>
  <si>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</si>
  <si>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</si>
  <si>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</si>
  <si>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</si>
  <si>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</si>
  <si>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</si>
  <si>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</si>
  <si>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</si>
  <si>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</si>
  <si>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</si>
  <si>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</si>
  <si>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</si>
  <si>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</si>
  <si>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</si>
  <si>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</si>
  <si>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</si>
  <si>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</si>
  <si>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</si>
  <si>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</si>
  <si>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</si>
  <si>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</si>
  <si>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</si>
  <si>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</si>
  <si>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</si>
  <si>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</si>
  <si>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</si>
  <si>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</si>
  <si>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</si>
  <si>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</si>
  <si>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</si>
  <si>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</si>
  <si>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</si>
  <si>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</si>
  <si>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</si>
  <si>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</si>
  <si>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</si>
  <si>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</si>
  <si>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</si>
  <si>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</si>
  <si>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</si>
  <si>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</si>
  <si>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</si>
  <si>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</si>
  <si>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</si>
  <si>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</si>
  <si>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</si>
  <si>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</si>
  <si>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</si>
  <si>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</si>
  <si>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</si>
  <si>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</si>
  <si>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</si>
  <si>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</si>
  <si>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</si>
  <si>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</si>
  <si>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</si>
  <si>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</si>
  <si>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</si>
  <si>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</si>
  <si>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</si>
  <si>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</si>
  <si>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</si>
  <si>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</si>
  <si>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</si>
  <si>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</si>
  <si>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</si>
  <si>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</si>
  <si>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</si>
  <si>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</si>
  <si>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</si>
  <si>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</si>
  <si>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</si>
  <si>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</si>
  <si>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</si>
  <si>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</si>
  <si>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</si>
  <si>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</si>
  <si>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</si>
  <si>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</si>
  <si>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</si>
  <si>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</si>
  <si>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</si>
  <si>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</si>
  <si>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</si>
  <si>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</si>
  <si>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</si>
  <si>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</si>
  <si>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</si>
  <si>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</si>
  <si>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</si>
  <si>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</si>
  <si>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</si>
  <si>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</si>
  <si>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</si>
  <si>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</si>
  <si>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</si>
  <si>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</si>
  <si>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</si>
  <si>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</si>
  <si>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</si>
  <si>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</si>
  <si>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</si>
  <si>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</si>
  <si>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</si>
  <si>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</si>
  <si>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</si>
  <si>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</si>
  <si>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</si>
  <si>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</si>
  <si>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</si>
  <si>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</si>
  <si>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</si>
  <si>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</si>
  <si>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</si>
  <si>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</si>
  <si>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</si>
  <si>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</si>
  <si>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</si>
  <si>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</si>
  <si>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</si>
  <si>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</si>
  <si>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</si>
  <si>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</si>
  <si>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</si>
  <si>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</si>
  <si>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</si>
  <si>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</si>
  <si>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</si>
  <si>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</si>
  <si>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</si>
  <si>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</si>
  <si>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</si>
  <si>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</si>
  <si>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</si>
  <si>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</si>
  <si>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</si>
  <si>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</si>
  <si>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</si>
  <si>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</si>
  <si>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</si>
  <si>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</si>
  <si>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</si>
  <si>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</si>
  <si>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</si>
  <si>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</si>
  <si>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</si>
  <si>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</si>
  <si>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</si>
  <si>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</si>
  <si>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</si>
  <si>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</si>
  <si>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</si>
  <si>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</si>
  <si>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</si>
  <si>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</si>
  <si>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</si>
  <si>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</si>
  <si>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</si>
  <si>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</si>
  <si>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</si>
  <si>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</si>
  <si>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</si>
  <si>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</si>
  <si>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</si>
  <si>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</si>
  <si>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</si>
  <si>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</si>
  <si>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</si>
  <si>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</si>
  <si>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</si>
  <si>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</si>
  <si>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</si>
  <si>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</si>
  <si>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</si>
  <si>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</si>
  <si>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</si>
  <si>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</si>
  <si>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</si>
  <si>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</si>
  <si>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</si>
  <si>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</si>
  <si>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</si>
  <si>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</si>
  <si>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</si>
  <si>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</si>
  <si>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</si>
  <si>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</si>
  <si>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</si>
  <si>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</si>
  <si>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</si>
  <si>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</si>
  <si>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</si>
  <si>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</si>
  <si>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</si>
  <si>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</si>
  <si>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</si>
  <si>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</si>
  <si>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</si>
  <si>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</si>
  <si>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</si>
  <si>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</si>
  <si>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</si>
  <si>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</si>
  <si>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</si>
  <si>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</si>
  <si>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</si>
  <si>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</si>
  <si>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</si>
  <si>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</si>
  <si>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</si>
  <si>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</si>
  <si>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</si>
  <si>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</si>
  <si>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</si>
  <si>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</si>
  <si>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</si>
  <si>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</si>
  <si>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</si>
  <si>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</si>
  <si>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</si>
  <si>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</si>
  <si>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</si>
  <si>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</si>
  <si>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</si>
  <si>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</si>
  <si>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</si>
  <si>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</si>
  <si>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</si>
  <si>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</si>
  <si>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</si>
  <si>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</si>
  <si>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</si>
  <si>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</si>
  <si>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</si>
  <si>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</si>
  <si>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</si>
  <si>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</si>
  <si>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</si>
  <si>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</si>
  <si>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</si>
  <si>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</si>
  <si>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</si>
  <si>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</si>
  <si>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</si>
  <si>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</si>
  <si>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</si>
  <si>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</si>
  <si>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</si>
  <si>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</si>
  <si>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</si>
  <si>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</si>
  <si>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</si>
  <si>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</si>
  <si>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</si>
  <si>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</si>
  <si>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</si>
  <si>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</si>
  <si>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</si>
  <si>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</si>
  <si>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</si>
  <si>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</si>
  <si>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</si>
  <si>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</si>
  <si>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</si>
  <si>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</si>
  <si>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</si>
  <si>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</si>
  <si>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</si>
  <si>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</si>
  <si>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</si>
  <si>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</si>
  <si>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</si>
  <si>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</si>
  <si>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</si>
  <si>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</si>
  <si>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</si>
  <si>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</si>
  <si>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</si>
  <si>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</si>
  <si>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</si>
  <si>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</si>
  <si>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</si>
  <si>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</si>
  <si>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</si>
  <si>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</si>
  <si>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</si>
  <si>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</si>
  <si>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</si>
  <si>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</si>
  <si>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</si>
  <si>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</si>
  <si>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</si>
  <si>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</si>
  <si>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</si>
  <si>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</si>
  <si>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</si>
  <si>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</si>
  <si>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</si>
  <si>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</si>
  <si>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</si>
  <si>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</si>
  <si>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</si>
  <si>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</si>
  <si>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</si>
  <si>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</si>
  <si>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</si>
  <si>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</si>
  <si>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</si>
  <si>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</si>
  <si>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</si>
  <si>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</si>
  <si>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</si>
  <si>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</si>
  <si>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</si>
  <si>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</si>
  <si>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</si>
  <si>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</si>
  <si>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</si>
  <si>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</si>
  <si>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</si>
  <si>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</si>
  <si>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</si>
  <si>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</si>
  <si>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</si>
  <si>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</si>
  <si>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</si>
  <si>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</si>
  <si>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</si>
  <si>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</si>
  <si>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</si>
  <si>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</si>
  <si>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</si>
  <si>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</si>
  <si>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</si>
  <si>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</si>
  <si>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</si>
  <si>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</si>
  <si>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</si>
  <si>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</si>
  <si>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</si>
  <si>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</si>
  <si>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</si>
  <si>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</si>
  <si>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</si>
  <si>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</si>
  <si>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</si>
  <si>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</si>
  <si>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</si>
  <si>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</si>
  <si>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</si>
  <si>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</si>
  <si>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</si>
  <si>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</si>
  <si>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</si>
  <si>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</si>
  <si>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</si>
  <si>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</si>
  <si>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</si>
  <si>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</si>
  <si>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</si>
  <si>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</si>
  <si>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</si>
  <si>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</si>
  <si>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</si>
  <si>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</si>
  <si>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</si>
  <si>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</si>
  <si>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</si>
  <si>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</si>
  <si>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</si>
  <si>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</si>
  <si>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</si>
  <si>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</si>
  <si>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</si>
  <si>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</si>
  <si>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</si>
  <si>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</si>
  <si>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</si>
  <si>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</si>
  <si>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</si>
  <si>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</si>
  <si>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</si>
  <si>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</si>
  <si>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</si>
  <si>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</si>
  <si>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</si>
  <si>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</si>
  <si>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</si>
  <si>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</si>
  <si>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</si>
  <si>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</si>
  <si>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</si>
  <si>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</si>
  <si>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</si>
  <si>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</si>
  <si>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</si>
  <si>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</si>
  <si>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</si>
  <si>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</si>
  <si>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</si>
  <si>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</si>
  <si>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</si>
  <si>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</si>
  <si>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</si>
  <si>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</si>
  <si>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</si>
  <si>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</si>
  <si>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</si>
  <si>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</si>
  <si>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</si>
  <si>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</si>
  <si>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</si>
  <si>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</si>
  <si>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</si>
  <si>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</si>
  <si>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</si>
  <si>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</si>
  <si>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</si>
  <si>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</si>
  <si>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</si>
  <si>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</si>
  <si>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</si>
  <si>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</si>
  <si>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</si>
  <si>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</si>
  <si>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</si>
  <si>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</si>
  <si>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</si>
  <si>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</si>
  <si>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</si>
  <si>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</si>
  <si>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</si>
  <si>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</si>
  <si>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</si>
  <si>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</si>
  <si>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</si>
  <si>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</si>
  <si>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</si>
  <si>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</si>
  <si>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</si>
  <si>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</si>
  <si>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</si>
  <si>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</si>
  <si>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</si>
  <si>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</si>
  <si>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</si>
  <si>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</si>
  <si>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</si>
  <si>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</si>
  <si>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</si>
  <si>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</si>
  <si>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</si>
  <si>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</si>
  <si>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</si>
  <si>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</si>
  <si>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</si>
  <si>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</si>
  <si>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</si>
  <si>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</si>
  <si>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</si>
  <si>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</si>
  <si>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</si>
  <si>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</si>
  <si>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</si>
  <si>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</si>
  <si>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</si>
  <si>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</si>
  <si>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</si>
  <si>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</si>
  <si>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</si>
  <si>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</si>
  <si>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</si>
  <si>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</si>
  <si>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</si>
  <si>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</si>
  <si>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</si>
  <si>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</si>
  <si>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</si>
  <si>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</si>
  <si>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</si>
  <si>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</si>
  <si>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</si>
  <si>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</si>
  <si>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</si>
  <si>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</si>
  <si>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</si>
  <si>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</si>
  <si>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</si>
  <si>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</si>
  <si>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</si>
  <si>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</si>
  <si>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</si>
  <si>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</si>
  <si>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</si>
  <si>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</si>
  <si>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</si>
  <si>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</si>
  <si>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</si>
  <si>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</si>
  <si>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</si>
  <si>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</si>
  <si>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</si>
  <si>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</si>
  <si>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</si>
  <si>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</si>
  <si>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</si>
  <si>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</si>
  <si>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</si>
  <si>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</si>
  <si>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</si>
  <si>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</si>
  <si>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</si>
  <si>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</si>
  <si>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</si>
  <si>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</si>
  <si>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</si>
  <si>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</si>
  <si>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</si>
  <si>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</si>
  <si>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</si>
  <si>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</si>
  <si>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</si>
  <si>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</si>
  <si>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</si>
  <si>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</si>
  <si>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</si>
  <si>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</si>
  <si>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</si>
  <si>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</si>
  <si>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</si>
  <si>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</si>
  <si>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</si>
  <si>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</si>
  <si>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</si>
  <si>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</si>
  <si>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</si>
  <si>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</si>
  <si>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</si>
  <si>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</si>
  <si>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</si>
  <si>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</si>
  <si>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</si>
  <si>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</si>
  <si>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</si>
  <si>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</si>
  <si>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</si>
  <si>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</si>
  <si>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</si>
  <si>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</si>
  <si>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</si>
  <si>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</si>
  <si>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</si>
  <si>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</si>
  <si>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</si>
  <si>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</si>
  <si>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</si>
  <si>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</si>
  <si>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</si>
  <si>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</si>
  <si>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</si>
  <si>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</si>
  <si>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</si>
  <si>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</si>
  <si>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</si>
  <si>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</si>
  <si>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</si>
  <si>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</si>
  <si>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</si>
  <si>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</si>
  <si>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</si>
  <si>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</si>
  <si>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</si>
  <si>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</si>
  <si>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</si>
  <si>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</si>
  <si>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</si>
  <si>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</si>
  <si>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</si>
  <si>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</si>
  <si>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</si>
  <si>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</si>
  <si>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</si>
  <si>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</si>
  <si>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</si>
  <si>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</si>
  <si>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</si>
  <si>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</si>
  <si>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</si>
  <si>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</si>
  <si>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</si>
  <si>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</si>
  <si>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</si>
  <si>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</si>
  <si>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</si>
  <si>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</si>
  <si>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</si>
  <si>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</si>
  <si>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</si>
  <si>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</si>
  <si>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</si>
  <si>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</si>
  <si>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</si>
  <si>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</si>
  <si>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</si>
  <si>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</si>
  <si>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</si>
  <si>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</si>
  <si>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</si>
  <si>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</si>
  <si>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</si>
  <si>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</si>
  <si>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</si>
  <si>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</si>
  <si>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</si>
  <si>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</si>
  <si>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</si>
  <si>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</si>
  <si>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</si>
  <si>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</si>
  <si>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</si>
  <si>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</si>
  <si>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</si>
  <si>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</si>
  <si>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</si>
  <si>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</si>
  <si>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</si>
  <si>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</si>
  <si>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</si>
  <si>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</si>
  <si>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</si>
  <si>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</si>
  <si>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</si>
  <si>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</si>
  <si>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</si>
  <si>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</si>
  <si>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</si>
  <si>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</si>
  <si>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</si>
  <si>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</si>
  <si>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</si>
  <si>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</si>
  <si>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</si>
  <si>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</si>
  <si>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</si>
  <si>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</si>
  <si>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</si>
  <si>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</si>
  <si>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</si>
  <si>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</si>
  <si>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</si>
  <si>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</si>
  <si>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</si>
  <si>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</si>
  <si>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</si>
  <si>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</si>
  <si>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</si>
  <si>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</si>
  <si>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</si>
  <si>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</si>
  <si>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</si>
  <si>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</si>
  <si>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</si>
  <si>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</si>
  <si>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</si>
  <si>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</si>
  <si>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</si>
  <si>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</si>
  <si>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</si>
  <si>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</si>
  <si>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</si>
  <si>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</si>
  <si>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</si>
  <si>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</si>
  <si>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</si>
  <si>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</si>
  <si>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</si>
  <si>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</si>
  <si>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</si>
  <si>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</si>
  <si>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</si>
  <si>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</si>
  <si>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</si>
  <si>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</si>
  <si>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</si>
  <si>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</si>
  <si>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</si>
  <si>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</si>
  <si>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</si>
  <si>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</si>
  <si>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</si>
  <si>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</si>
  <si>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</si>
  <si>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</si>
  <si>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</si>
  <si>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</si>
  <si>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</si>
  <si>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</si>
  <si>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</si>
  <si>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</si>
  <si>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</si>
  <si>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</si>
  <si>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</si>
  <si>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</si>
  <si>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</si>
  <si>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</si>
  <si>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</si>
  <si>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</si>
  <si>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</si>
  <si>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</si>
  <si>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</si>
  <si>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</si>
  <si>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</si>
  <si>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</si>
  <si>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</si>
  <si>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</si>
  <si>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</si>
  <si>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</si>
  <si>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</si>
  <si>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</si>
  <si>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</si>
  <si>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</si>
  <si>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</si>
  <si>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</si>
  <si>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</si>
  <si>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</si>
  <si>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</si>
  <si>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</si>
  <si>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</si>
  <si>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</si>
  <si>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</si>
  <si>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</si>
  <si>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</si>
  <si>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</si>
  <si>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</si>
  <si>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</si>
  <si>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</si>
  <si>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</si>
  <si>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</si>
  <si>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</si>
  <si>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</si>
  <si>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</si>
  <si>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</si>
  <si>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</si>
  <si>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</si>
  <si>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</si>
  <si>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</si>
  <si>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</si>
  <si>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</si>
  <si>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</si>
  <si>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</si>
  <si>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</si>
  <si>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</si>
  <si>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</si>
  <si>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</si>
  <si>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</si>
  <si>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</si>
  <si>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</si>
  <si>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</si>
  <si>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</si>
  <si>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</si>
  <si>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</si>
  <si>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</si>
  <si>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</si>
  <si>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</si>
  <si>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</si>
  <si>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</si>
  <si>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</si>
  <si>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</si>
  <si>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</si>
  <si>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</si>
  <si>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</si>
  <si>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</si>
  <si>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</si>
  <si>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</si>
  <si>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</si>
  <si>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</si>
  <si>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</si>
  <si>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</si>
  <si>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</si>
  <si>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</si>
  <si>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</si>
  <si>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</si>
  <si>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</si>
  <si>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</si>
  <si>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</si>
  <si>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</si>
  <si>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</si>
  <si>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</si>
  <si>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</si>
  <si>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</si>
  <si>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</si>
  <si>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</si>
  <si>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</si>
  <si>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</si>
  <si>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</si>
  <si>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</si>
  <si>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</si>
  <si>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</si>
  <si>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</si>
  <si>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</si>
  <si>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</si>
  <si>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</si>
  <si>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</si>
  <si>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</si>
  <si>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</si>
  <si>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</si>
  <si>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</si>
  <si>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</si>
  <si>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</si>
  <si>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</si>
  <si>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</si>
  <si>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</si>
  <si>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</si>
  <si>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</si>
  <si>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</si>
  <si>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</si>
  <si>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</si>
  <si>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</si>
  <si>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</si>
  <si>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</si>
  <si>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</si>
  <si>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</si>
  <si>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</si>
  <si>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</si>
  <si>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</si>
  <si>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</si>
  <si>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</si>
  <si>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</si>
  <si>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</si>
  <si>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</si>
  <si>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</si>
  <si>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</si>
  <si>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</si>
  <si>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</si>
  <si>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</si>
  <si>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</si>
  <si>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</si>
  <si>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</si>
  <si>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</si>
  <si>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</si>
  <si>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</si>
  <si>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</si>
  <si>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</si>
  <si>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</si>
  <si>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</si>
  <si>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</si>
  <si>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</si>
  <si>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</si>
  <si>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</si>
  <si>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</si>
  <si>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</si>
  <si>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</si>
  <si>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</si>
  <si>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</si>
  <si>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</si>
  <si>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</si>
  <si>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</si>
  <si>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</si>
  <si>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</si>
  <si>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</si>
  <si>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</si>
  <si>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</si>
  <si>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</si>
  <si>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</si>
  <si>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</si>
  <si>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</si>
  <si>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</si>
  <si>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</si>
  <si>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</si>
  <si>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</si>
  <si>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</si>
  <si>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</si>
  <si>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</si>
  <si>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</si>
  <si>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</si>
  <si>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</si>
  <si>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</si>
  <si>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</si>
  <si>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</si>
  <si>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</si>
  <si>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</si>
  <si>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</si>
  <si>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</si>
  <si>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</si>
  <si>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</si>
  <si>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</si>
  <si>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</si>
  <si>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</si>
  <si>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</si>
  <si>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</si>
  <si>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</si>
  <si>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</si>
  <si>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</si>
  <si>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</si>
  <si>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</si>
  <si>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</si>
  <si>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</si>
  <si>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</si>
  <si>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</si>
  <si>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</si>
  <si>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</si>
  <si>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</si>
  <si>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</si>
  <si>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</si>
  <si>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</si>
  <si>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</si>
  <si>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</si>
  <si>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</si>
  <si>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</si>
  <si>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</si>
  <si>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</si>
  <si>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</si>
  <si>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</si>
  <si>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</si>
  <si>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</si>
  <si>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</si>
  <si>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</si>
  <si>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</si>
  <si>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</si>
  <si>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</si>
  <si>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</si>
  <si>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</si>
  <si>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</si>
  <si>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</si>
  <si>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</si>
  <si>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</si>
  <si>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</si>
  <si>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</si>
  <si>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</si>
  <si>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</si>
  <si>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</si>
  <si>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</si>
  <si>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</si>
  <si>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</si>
  <si>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</si>
  <si>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</si>
  <si>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</si>
  <si>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</si>
  <si>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</si>
  <si>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</si>
  <si>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</si>
  <si>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</si>
  <si>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</si>
  <si>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</si>
  <si>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</si>
  <si>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</si>
  <si>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</si>
  <si>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</si>
  <si>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</si>
  <si>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</si>
  <si>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</si>
  <si>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</si>
  <si>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</si>
  <si>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</si>
  <si>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</si>
  <si>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</si>
  <si>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</si>
  <si>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</si>
  <si>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</si>
  <si>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</si>
  <si>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</si>
  <si>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</si>
  <si>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</si>
  <si>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</si>
  <si>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</si>
  <si>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</si>
  <si>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</si>
  <si>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</si>
  <si>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</si>
  <si>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</si>
  <si>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</si>
  <si>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</si>
  <si>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</si>
  <si>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</si>
  <si>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</si>
  <si>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</si>
  <si>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</si>
  <si>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</si>
  <si>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</si>
  <si>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</si>
  <si>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</si>
  <si>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</si>
  <si>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</si>
  <si>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</si>
  <si>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</si>
  <si>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</si>
  <si>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</si>
  <si>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</si>
  <si>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</si>
  <si>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</si>
  <si>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</si>
  <si>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</si>
  <si>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</si>
  <si>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</si>
  <si>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</si>
  <si>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</si>
  <si>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</si>
  <si>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</si>
  <si>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</si>
  <si>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</si>
  <si>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</si>
  <si>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</si>
  <si>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</si>
  <si>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</si>
  <si>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</si>
  <si>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</si>
  <si>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</si>
  <si>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</si>
  <si>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</si>
  <si>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</si>
  <si>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</si>
  <si>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</si>
  <si>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</si>
  <si>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</si>
  <si>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</si>
  <si>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</si>
  <si>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</si>
  <si>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</si>
  <si>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</si>
  <si>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</si>
  <si>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</si>
  <si>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</si>
  <si>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</si>
  <si>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</si>
  <si>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</si>
  <si>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</si>
  <si>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</si>
  <si>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</si>
  <si>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</si>
  <si>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</si>
  <si>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</si>
  <si>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</si>
  <si>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</si>
  <si>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</si>
  <si>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</si>
  <si>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</si>
  <si>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</si>
  <si>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</si>
  <si>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</si>
  <si>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</si>
  <si>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</si>
  <si>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</si>
  <si>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</si>
  <si>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</si>
  <si>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</si>
  <si>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</si>
  <si>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</si>
  <si>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</si>
  <si>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</si>
  <si>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</si>
  <si>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</si>
  <si>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</si>
  <si>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</si>
  <si>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</si>
  <si>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</si>
  <si>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</si>
  <si>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</si>
  <si>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</si>
  <si>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</si>
  <si>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</si>
  <si>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</si>
  <si>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</si>
  <si>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</si>
  <si>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</si>
  <si>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</si>
  <si>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</si>
  <si>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</si>
  <si>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</si>
  <si>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</si>
  <si>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</si>
  <si>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</si>
  <si>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</si>
  <si>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</si>
  <si>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</si>
  <si>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</si>
  <si>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</si>
  <si>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</si>
  <si>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</si>
  <si>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</si>
  <si>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</si>
  <si>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</si>
  <si>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</si>
  <si>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</si>
  <si>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</si>
  <si>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</si>
  <si>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</si>
  <si>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</si>
  <si>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</si>
  <si>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</si>
  <si>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</si>
  <si>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</si>
  <si>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</si>
  <si>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</si>
  <si>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</si>
  <si>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</si>
  <si>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</si>
  <si>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</si>
  <si>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</si>
  <si>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</si>
  <si>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</si>
  <si>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</si>
  <si>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</si>
  <si>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</si>
  <si>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</si>
  <si>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</si>
  <si>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</si>
  <si>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</si>
  <si>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</si>
  <si>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</si>
  <si>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</si>
  <si>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</si>
  <si>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</si>
  <si>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</si>
  <si>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</si>
  <si>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</si>
  <si>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</si>
  <si>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</si>
  <si>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</si>
  <si>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</si>
  <si>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</si>
  <si>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</si>
  <si>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</si>
  <si>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</si>
  <si>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</si>
  <si>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</si>
  <si>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</si>
  <si>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</si>
  <si>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</si>
  <si>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</si>
  <si>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</si>
  <si>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</si>
  <si>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</si>
  <si>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</si>
  <si>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</si>
  <si>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</si>
  <si>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</si>
  <si>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</si>
  <si>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</si>
  <si>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</si>
  <si>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</si>
  <si>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</si>
  <si>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</si>
  <si>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</si>
  <si>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</si>
  <si>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</si>
  <si>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</si>
  <si>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</si>
  <si>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</si>
  <si>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</si>
  <si>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</si>
  <si>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</si>
  <si>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</si>
  <si>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</si>
  <si>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</si>
  <si>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</si>
  <si>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</si>
  <si>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</si>
  <si>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</si>
  <si>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</si>
  <si>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</si>
  <si>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</si>
  <si>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</si>
  <si>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</si>
  <si>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</si>
  <si>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</si>
  <si>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</si>
  <si>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</si>
  <si>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</si>
  <si>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</si>
  <si>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</si>
  <si>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</si>
  <si>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</si>
  <si>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</si>
  <si>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</si>
  <si>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</si>
  <si>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</si>
  <si>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</si>
  <si>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</si>
  <si>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</si>
  <si>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</si>
  <si>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</si>
  <si>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</si>
  <si>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</si>
  <si>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</si>
  <si>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</si>
  <si>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</si>
  <si>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</si>
  <si>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</si>
  <si>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</si>
  <si>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</si>
  <si>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</si>
  <si>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</si>
  <si>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</si>
  <si>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</si>
  <si>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</si>
  <si>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</si>
  <si>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</si>
  <si>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</si>
  <si>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</si>
  <si>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</si>
  <si>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</si>
  <si>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</si>
  <si>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</si>
  <si>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</si>
  <si>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</si>
  <si>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</si>
  <si>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</si>
  <si>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</si>
  <si>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</si>
  <si>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</si>
  <si>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</si>
  <si>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</si>
  <si>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</si>
  <si>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</si>
  <si>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</si>
  <si>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</si>
  <si>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</si>
  <si>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</si>
  <si>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</si>
  <si>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</si>
  <si>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</si>
  <si>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</si>
  <si>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</si>
  <si>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</si>
  <si>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</si>
  <si>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</si>
  <si>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</si>
  <si>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</si>
  <si>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</si>
  <si>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</si>
  <si>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</si>
  <si>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</si>
  <si>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</si>
  <si>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</si>
  <si>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</si>
  <si>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</si>
  <si>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</si>
  <si>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</si>
  <si>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</si>
  <si>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</si>
  <si>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</si>
  <si>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</si>
  <si>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</si>
  <si>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</si>
  <si>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</si>
  <si>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</si>
  <si>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</si>
  <si>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</si>
  <si>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</si>
  <si>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</si>
  <si>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</si>
  <si>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</si>
  <si>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</si>
  <si>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</si>
  <si>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</si>
  <si>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</si>
  <si>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</si>
  <si>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</si>
  <si>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</si>
  <si>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</si>
  <si>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</si>
  <si>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</si>
  <si>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</si>
  <si>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</si>
  <si>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</si>
  <si>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</si>
  <si>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</si>
  <si>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</si>
  <si>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</si>
  <si>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</si>
  <si>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</si>
  <si>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</si>
  <si>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</si>
  <si>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</si>
  <si>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</si>
  <si>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</si>
  <si>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</si>
  <si>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</si>
  <si>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</si>
  <si>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</si>
  <si>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</si>
  <si>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</si>
  <si>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</si>
  <si>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</si>
  <si>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</si>
  <si>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</si>
  <si>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</si>
  <si>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</si>
  <si>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</si>
  <si>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</si>
  <si>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</si>
  <si>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</si>
  <si>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</si>
  <si>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</si>
  <si>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</si>
  <si>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</si>
  <si>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</si>
  <si>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</si>
  <si>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</si>
  <si>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</si>
  <si>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</si>
  <si>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</si>
  <si>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</si>
  <si>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</si>
  <si>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</si>
  <si>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</si>
  <si>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</si>
  <si>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</si>
  <si>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</si>
  <si>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</si>
  <si>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</si>
  <si>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</si>
  <si>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</si>
  <si>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</si>
  <si>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</si>
  <si>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</si>
  <si>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</si>
  <si>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</si>
  <si>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</si>
  <si>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</si>
  <si>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</si>
  <si>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</si>
  <si>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</si>
  <si>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</si>
  <si>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</si>
  <si>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</si>
  <si>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</si>
  <si>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</si>
  <si>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</si>
  <si>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</si>
  <si>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</si>
  <si>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</si>
  <si>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</si>
  <si>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</si>
  <si>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</si>
  <si>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</si>
  <si>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</si>
  <si>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</si>
  <si>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</si>
  <si>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</si>
  <si>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</si>
  <si>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</si>
  <si>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</si>
  <si>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</si>
  <si>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</si>
  <si>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</si>
  <si>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</si>
  <si>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</si>
  <si>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</si>
  <si>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</si>
  <si>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</si>
  <si>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</si>
  <si>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</si>
  <si>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</si>
  <si>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</si>
  <si>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</si>
  <si>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</si>
  <si>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</si>
  <si>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</si>
  <si>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</si>
  <si>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</si>
  <si>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</si>
  <si>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</si>
  <si>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</si>
  <si>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</si>
  <si>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</si>
  <si>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</si>
  <si>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</si>
  <si>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</si>
  <si>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</si>
  <si>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</si>
  <si>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</si>
  <si>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</si>
  <si>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</si>
  <si>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</si>
  <si>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</si>
  <si>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</si>
  <si>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</si>
  <si>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</si>
  <si>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</si>
  <si>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</si>
  <si>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</si>
  <si>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</si>
  <si>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</si>
  <si>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</si>
  <si>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</si>
  <si>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</si>
  <si>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</si>
  <si>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</si>
  <si>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</si>
  <si>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</si>
  <si>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</si>
  <si>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</si>
  <si>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</si>
  <si>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</si>
  <si>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</si>
  <si>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</si>
  <si>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</si>
  <si>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</si>
  <si>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</si>
  <si>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</si>
  <si>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</si>
  <si>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</si>
  <si>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</si>
  <si>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</si>
  <si>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</si>
  <si>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</si>
  <si>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</si>
  <si>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</si>
  <si>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</si>
  <si>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</si>
  <si>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</si>
  <si>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</si>
  <si>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</si>
  <si>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</si>
  <si>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</si>
  <si>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</si>
  <si>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</si>
  <si>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</si>
  <si>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</si>
  <si>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</si>
  <si>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</si>
  <si>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</si>
  <si>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</si>
  <si>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</si>
  <si>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</si>
  <si>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</si>
  <si>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</si>
  <si>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</si>
  <si>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</si>
  <si>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</si>
  <si>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</si>
  <si>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</si>
  <si>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</si>
  <si>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</si>
  <si>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</si>
  <si>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</si>
  <si>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</si>
  <si>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</si>
  <si>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</si>
  <si>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</si>
  <si>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</si>
  <si>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</si>
  <si>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</si>
  <si>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</si>
  <si>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</si>
  <si>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</si>
  <si>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</si>
  <si>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</si>
  <si>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</si>
  <si>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</si>
  <si>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</si>
  <si>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</si>
  <si>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</si>
  <si>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</si>
  <si>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</si>
  <si>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</si>
  <si>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</si>
  <si>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</si>
  <si>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</si>
  <si>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</si>
  <si>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</si>
  <si>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</si>
  <si>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</si>
  <si>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</si>
  <si>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</si>
  <si>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</si>
  <si>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</si>
  <si>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</si>
  <si>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</si>
  <si>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</si>
  <si>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</si>
  <si>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</si>
  <si>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</si>
  <si>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</si>
  <si>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</si>
  <si>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</si>
  <si>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</si>
  <si>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</si>
  <si>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</si>
  <si>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</si>
  <si>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</si>
  <si>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</si>
  <si>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</si>
  <si>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</si>
  <si>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</si>
  <si>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</si>
  <si>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</si>
  <si>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</si>
  <si>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</si>
  <si>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</si>
  <si>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</si>
  <si>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</si>
  <si>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</si>
  <si>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</si>
  <si>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</si>
  <si>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</si>
  <si>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</si>
  <si>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</si>
  <si>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</si>
  <si>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</si>
  <si>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</si>
  <si>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</si>
  <si>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</si>
  <si>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</si>
  <si>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</si>
  <si>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</si>
  <si>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</si>
  <si>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</si>
  <si>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</si>
  <si>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</si>
  <si>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</si>
  <si>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</si>
  <si>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</si>
  <si>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</si>
  <si>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</si>
  <si>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</si>
  <si>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</si>
  <si>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</si>
  <si>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</si>
  <si>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</si>
  <si>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</si>
  <si>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</si>
  <si>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</si>
  <si>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</si>
  <si>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</si>
  <si>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</si>
  <si>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</si>
  <si>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</si>
  <si>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</si>
  <si>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</si>
  <si>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</si>
  <si>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</si>
  <si>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</si>
  <si>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</si>
  <si>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</si>
  <si>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</si>
  <si>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</si>
  <si>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</si>
  <si>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</si>
  <si>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</si>
  <si>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</si>
  <si>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</si>
  <si>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</si>
  <si>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</si>
  <si>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</si>
  <si>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</si>
  <si>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</si>
  <si>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</si>
  <si>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</si>
  <si>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</si>
  <si>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</si>
  <si>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</si>
  <si>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</si>
  <si>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</si>
  <si>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</si>
  <si>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</si>
  <si>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</si>
  <si>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</si>
  <si>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</si>
  <si>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</si>
  <si>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</si>
  <si>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</si>
  <si>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</si>
  <si>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</si>
  <si>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</si>
  <si>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</si>
  <si>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</si>
  <si>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</si>
  <si>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</si>
  <si>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</si>
  <si>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</si>
  <si>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</si>
  <si>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</si>
  <si>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</si>
  <si>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</si>
  <si>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</si>
  <si>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</si>
  <si>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</si>
  <si>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</si>
  <si>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</si>
  <si>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</si>
  <si>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</si>
  <si>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</si>
  <si>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</si>
  <si>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</si>
  <si>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</si>
  <si>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</si>
  <si>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</si>
  <si>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</si>
  <si>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</si>
  <si>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</si>
  <si>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</si>
  <si>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</si>
  <si>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</si>
  <si>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</si>
  <si>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</si>
  <si>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</si>
  <si>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</si>
  <si>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</si>
  <si>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</si>
  <si>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</si>
  <si>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</si>
  <si>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</si>
  <si>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</si>
  <si>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</si>
  <si>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</si>
  <si>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</si>
  <si>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</si>
  <si>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</si>
  <si>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</si>
  <si>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</si>
  <si>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</si>
  <si>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</si>
  <si>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</si>
  <si>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</si>
  <si>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</si>
  <si>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</si>
  <si>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</si>
  <si>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</si>
  <si>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</si>
  <si>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</si>
  <si>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</si>
  <si>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</si>
  <si>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</si>
  <si>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</si>
  <si>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</si>
  <si>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</si>
  <si>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</si>
  <si>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</si>
  <si>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</si>
  <si>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</si>
  <si>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</si>
  <si>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</si>
  <si>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</si>
  <si>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</si>
  <si>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</si>
  <si>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</si>
  <si>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</si>
  <si>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</si>
  <si>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</si>
  <si>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</si>
  <si>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</si>
  <si>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</si>
  <si>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</si>
  <si>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</si>
  <si>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</si>
  <si>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</si>
  <si>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</si>
  <si>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</si>
  <si>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</si>
  <si>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</si>
  <si>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</si>
  <si>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</si>
  <si>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</si>
  <si>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</si>
  <si>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</si>
  <si>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</si>
  <si>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</si>
  <si>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</si>
  <si>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</si>
  <si>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</si>
  <si>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</si>
  <si>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</si>
  <si>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</si>
  <si>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</si>
  <si>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</si>
  <si>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</si>
  <si>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</si>
  <si>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</si>
  <si>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</si>
  <si>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</si>
  <si>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</si>
  <si>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</si>
  <si>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</si>
  <si>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</si>
  <si>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</si>
  <si>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</si>
  <si>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</si>
  <si>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</si>
  <si>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</si>
  <si>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</si>
  <si>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</si>
  <si>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</si>
  <si>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</si>
  <si>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</si>
  <si>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</si>
  <si>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</si>
  <si>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</si>
  <si>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</si>
  <si>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</si>
  <si>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</si>
  <si>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</si>
  <si>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</si>
  <si>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</si>
  <si>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</si>
  <si>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</si>
  <si>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</si>
  <si>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</si>
  <si>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</si>
  <si>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</si>
  <si>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</si>
  <si>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</si>
  <si>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</si>
  <si>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</si>
  <si>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</si>
  <si>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</si>
  <si>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</si>
  <si>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</si>
  <si>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</si>
  <si>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</si>
  <si>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</si>
  <si>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</si>
  <si>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</si>
  <si>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</si>
  <si>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</si>
  <si>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</si>
  <si>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</si>
  <si>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</si>
  <si>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</si>
  <si>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</si>
  <si>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</si>
  <si>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</si>
  <si>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</si>
  <si>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</si>
  <si>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</si>
  <si>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</si>
  <si>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</si>
  <si>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</si>
  <si>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</si>
  <si>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</si>
  <si>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</si>
  <si>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</si>
  <si>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</si>
  <si>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</si>
  <si>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</si>
  <si>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</si>
  <si>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</si>
  <si>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</si>
  <si>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</si>
  <si>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</si>
  <si>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</si>
  <si>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</si>
  <si>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</si>
  <si>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</si>
  <si>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</si>
  <si>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</si>
  <si>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</si>
  <si>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</si>
  <si>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</si>
  <si>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</si>
  <si>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</si>
  <si>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</si>
  <si>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</si>
  <si>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</si>
  <si>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</si>
  <si>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</si>
  <si>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</si>
  <si>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</si>
  <si>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</si>
  <si>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</si>
  <si>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</si>
  <si>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</si>
  <si>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</si>
  <si>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</si>
  <si>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</si>
  <si>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</si>
  <si>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</si>
  <si>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</si>
  <si>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</si>
  <si>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</si>
  <si>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</si>
  <si>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</si>
  <si>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</si>
  <si>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</si>
  <si>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</si>
  <si>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</si>
  <si>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</si>
  <si>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</si>
  <si>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</si>
  <si>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</si>
  <si>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</si>
  <si>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</si>
  <si>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</si>
  <si>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</si>
  <si>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</si>
  <si>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</si>
  <si>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</si>
  <si>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</si>
  <si>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</si>
  <si>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</si>
  <si>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</si>
  <si>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</si>
  <si>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</si>
  <si>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</si>
  <si>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</si>
  <si>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</si>
  <si>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</si>
  <si>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</si>
  <si>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</si>
  <si>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</si>
  <si>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</si>
  <si>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</si>
  <si>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</si>
  <si>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</si>
  <si>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</si>
  <si>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</si>
  <si>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</si>
  <si>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</si>
  <si>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</si>
  <si>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</si>
  <si>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</si>
  <si>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</si>
  <si>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</si>
  <si>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</si>
  <si>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</si>
  <si>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</si>
  <si>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</si>
  <si>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</si>
  <si>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</si>
  <si>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</si>
  <si>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</si>
  <si>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</si>
  <si>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</si>
  <si>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</si>
  <si>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</si>
  <si>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</si>
  <si>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</si>
  <si>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</si>
  <si>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</si>
  <si>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</si>
  <si>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</si>
  <si>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</si>
  <si>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</si>
  <si>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</si>
  <si>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</si>
  <si>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</si>
  <si>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</si>
  <si>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</si>
  <si>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</si>
  <si>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</si>
  <si>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</si>
  <si>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</si>
  <si>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</si>
  <si>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</si>
  <si>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</si>
  <si>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</si>
  <si>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</si>
  <si>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</si>
  <si>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</si>
  <si>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</si>
  <si>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</si>
  <si>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</si>
  <si>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</si>
  <si>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</si>
  <si>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</si>
  <si>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</si>
  <si>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</si>
  <si>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</si>
  <si>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</si>
  <si>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</si>
  <si>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</si>
  <si>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</si>
  <si>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</si>
  <si>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</si>
  <si>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</si>
  <si>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</si>
  <si>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</si>
  <si>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</si>
  <si>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</si>
  <si>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</si>
  <si>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</si>
  <si>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</si>
  <si>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</si>
  <si>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</si>
  <si>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</si>
  <si>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</si>
  <si>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</si>
  <si>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</si>
  <si>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</si>
  <si>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</si>
  <si>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</si>
  <si>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</si>
  <si>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</si>
  <si>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</si>
  <si>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</si>
  <si>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</si>
  <si>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</si>
  <si>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</si>
  <si>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</si>
  <si>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</si>
  <si>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</si>
  <si>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</si>
  <si>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</si>
  <si>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</si>
  <si>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</si>
  <si>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</si>
  <si>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</si>
  <si>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</si>
  <si>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</si>
  <si>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</si>
  <si>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</si>
  <si>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</si>
  <si>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</si>
  <si>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</si>
  <si>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</si>
  <si>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</si>
  <si>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</si>
  <si>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</si>
  <si>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</si>
  <si>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</si>
  <si>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</si>
  <si>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</si>
  <si>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</si>
  <si>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</si>
  <si>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</si>
  <si>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</si>
  <si>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</si>
  <si>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</si>
  <si>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</si>
  <si>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</si>
  <si>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</si>
  <si>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</si>
  <si>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</si>
  <si>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</si>
  <si>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</si>
  <si>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</si>
  <si>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</si>
  <si>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</si>
  <si>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</si>
  <si>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</si>
  <si>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</si>
  <si>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</si>
  <si>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</si>
  <si>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</si>
  <si>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</si>
  <si>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</si>
  <si>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</si>
  <si>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</si>
  <si>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</si>
  <si>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</si>
  <si>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</si>
  <si>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</si>
  <si>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</si>
  <si>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</si>
  <si>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</si>
  <si>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</si>
  <si>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</si>
  <si>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</si>
  <si>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</si>
  <si>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</si>
  <si>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</si>
  <si>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</si>
  <si>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</si>
  <si>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</si>
  <si>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</si>
  <si>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</si>
  <si>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</si>
  <si>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</si>
  <si>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</si>
  <si>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</si>
  <si>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</si>
  <si>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</si>
  <si>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</si>
  <si>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</si>
  <si>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</si>
  <si>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</si>
  <si>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</si>
  <si>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</si>
  <si>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</si>
  <si>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</si>
  <si>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</si>
  <si>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</si>
  <si>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</si>
  <si>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</si>
  <si>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</si>
  <si>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</si>
  <si>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</si>
  <si>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</si>
  <si>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</si>
  <si>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</si>
  <si>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</si>
  <si>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</si>
  <si>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</si>
  <si>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</si>
  <si>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</si>
  <si>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</si>
  <si>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</si>
  <si>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</si>
  <si>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</si>
  <si>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</si>
  <si>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</si>
  <si>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</si>
  <si>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</si>
  <si>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</si>
  <si>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</si>
  <si>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</si>
  <si>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</si>
  <si>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</si>
  <si>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</si>
  <si>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</si>
  <si>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</si>
  <si>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</si>
  <si>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</si>
  <si>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</si>
  <si>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</si>
  <si>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</si>
  <si>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</si>
  <si>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</si>
  <si>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</si>
  <si>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</si>
  <si>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</si>
  <si>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</si>
  <si>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</si>
  <si>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</si>
  <si>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</si>
  <si>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</si>
  <si>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</si>
  <si>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</si>
  <si>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</si>
  <si>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</si>
  <si>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</si>
  <si>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</si>
  <si>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</si>
  <si>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</si>
  <si>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</si>
  <si>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</si>
  <si>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</si>
  <si>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</si>
  <si>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</si>
  <si>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</si>
  <si>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</si>
  <si>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</si>
  <si>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</si>
  <si>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</si>
  <si>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</si>
  <si>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</si>
  <si>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</si>
  <si>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</si>
  <si>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</si>
  <si>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</si>
  <si>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</si>
  <si>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</si>
  <si>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</si>
  <si>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</si>
  <si>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</si>
  <si>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</si>
  <si>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</si>
  <si>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</si>
  <si>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</si>
  <si>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</si>
  <si>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</si>
  <si>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</si>
  <si>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</si>
  <si>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</si>
  <si>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</si>
  <si>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</si>
  <si>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</si>
  <si>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</si>
  <si>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</si>
  <si>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</si>
  <si>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</si>
  <si>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</si>
  <si>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</si>
  <si>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</si>
  <si>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</si>
  <si>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</si>
  <si>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</si>
  <si>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</si>
  <si>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</si>
  <si>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</si>
  <si>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</si>
  <si>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</si>
  <si>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</si>
  <si>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</si>
  <si>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</si>
  <si>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</si>
  <si>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</si>
  <si>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</si>
  <si>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</si>
  <si>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</si>
  <si>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</si>
  <si>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</si>
  <si>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</si>
  <si>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</si>
  <si>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</si>
  <si>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</si>
  <si>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</si>
  <si>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</si>
  <si>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</si>
  <si>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</si>
  <si>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</si>
  <si>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</si>
  <si>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</si>
  <si>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</si>
  <si>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</si>
  <si>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</si>
  <si>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</si>
  <si>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</si>
  <si>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</si>
  <si>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</si>
  <si>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</si>
  <si>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</si>
  <si>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</si>
  <si>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</si>
  <si>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</si>
  <si>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</si>
  <si>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</si>
  <si>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</si>
  <si>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</si>
  <si>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</si>
  <si>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</si>
  <si>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</si>
  <si>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</si>
  <si>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</si>
  <si>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</si>
  <si>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</si>
  <si>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</si>
  <si>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</si>
  <si>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</si>
  <si>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</si>
  <si>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</si>
  <si>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</si>
  <si>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</si>
  <si>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</si>
  <si>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</si>
  <si>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</si>
  <si>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</si>
  <si>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</si>
  <si>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</si>
  <si>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</si>
  <si>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</si>
  <si>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</si>
  <si>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</si>
  <si>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</si>
  <si>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</si>
  <si>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</si>
  <si>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</si>
  <si>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</si>
  <si>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</si>
  <si>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</si>
  <si>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</si>
  <si>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</si>
  <si>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</si>
  <si>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</si>
  <si>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</si>
  <si>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</si>
  <si>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</si>
  <si>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</si>
  <si>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</si>
  <si>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</si>
  <si>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</si>
  <si>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</si>
  <si>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</si>
  <si>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</si>
  <si>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</si>
  <si>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</si>
  <si>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</si>
  <si>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</si>
  <si>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</si>
  <si>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</si>
  <si>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</si>
  <si>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</si>
  <si>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</si>
  <si>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</si>
  <si>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</si>
  <si>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</si>
  <si>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</si>
  <si>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</si>
  <si>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</si>
  <si>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</si>
  <si>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</si>
  <si>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</si>
  <si>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</si>
  <si>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</si>
  <si>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</si>
  <si>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</si>
  <si>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</si>
  <si>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</si>
  <si>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</si>
  <si>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</si>
  <si>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</si>
  <si>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</si>
  <si>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</si>
  <si>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</si>
  <si>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</si>
  <si>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</si>
  <si>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</si>
  <si>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</si>
  <si>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</si>
  <si>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</si>
  <si>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</si>
  <si>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</si>
  <si>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</si>
  <si>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</si>
  <si>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</si>
  <si>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</si>
  <si>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</si>
  <si>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</si>
  <si>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</si>
  <si>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</si>
  <si>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</si>
  <si>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</si>
  <si>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</si>
  <si>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</si>
  <si>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</si>
  <si>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</si>
  <si>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</si>
  <si>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</si>
  <si>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</si>
  <si>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</si>
  <si>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</si>
  <si>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</si>
  <si>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</si>
  <si>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</si>
  <si>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</si>
  <si>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</si>
  <si>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</si>
  <si>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</si>
  <si>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</si>
  <si>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</si>
  <si>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</si>
  <si>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</si>
  <si>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</si>
  <si>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</si>
  <si>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</si>
  <si>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</si>
  <si>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</si>
  <si>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</si>
  <si>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</si>
  <si>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</si>
  <si>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</si>
  <si>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</si>
  <si>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</si>
  <si>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</si>
  <si>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</si>
  <si>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</si>
  <si>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</si>
  <si>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</si>
  <si>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</si>
  <si>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</si>
  <si>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</si>
  <si>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</si>
  <si>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</si>
  <si>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</si>
  <si>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</si>
  <si>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</si>
  <si>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</si>
  <si>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</si>
  <si>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</si>
  <si>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</si>
  <si>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</si>
  <si>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</si>
  <si>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</si>
  <si>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</si>
  <si>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</si>
  <si>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</si>
  <si>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</si>
  <si>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</si>
  <si>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</si>
  <si>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</si>
  <si>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</si>
  <si>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</si>
  <si>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</si>
  <si>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</si>
  <si>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</si>
  <si>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</si>
  <si>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</si>
  <si>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</si>
  <si>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</si>
  <si>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</si>
  <si>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</si>
  <si>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</si>
  <si>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</si>
  <si>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</si>
  <si>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</si>
  <si>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</si>
  <si>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</si>
  <si>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</si>
  <si>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</si>
  <si>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</si>
  <si>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</si>
  <si>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</si>
  <si>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</si>
  <si>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</si>
  <si>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</si>
  <si>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</si>
  <si>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</si>
  <si>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</si>
  <si>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</si>
  <si>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</si>
  <si>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</si>
  <si>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</si>
  <si>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</si>
  <si>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</si>
  <si>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</si>
  <si>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</si>
  <si>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</si>
  <si>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</si>
  <si>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</si>
  <si>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</si>
  <si>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</si>
  <si>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</si>
  <si>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</si>
  <si>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</si>
  <si>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</si>
  <si>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</si>
  <si>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</si>
  <si>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</si>
  <si>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</si>
  <si>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</si>
  <si>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</si>
  <si>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</si>
  <si>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</si>
  <si>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</si>
  <si>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</si>
  <si>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</si>
  <si>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</si>
  <si>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</si>
  <si>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</si>
  <si>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</si>
  <si>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</si>
  <si>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</si>
  <si>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</si>
  <si>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</si>
  <si>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</si>
  <si>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</si>
  <si>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</si>
  <si>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</si>
  <si>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</si>
  <si>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</si>
  <si>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</si>
  <si>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</si>
  <si>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</si>
  <si>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</si>
  <si>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</si>
  <si>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</si>
  <si>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</si>
  <si>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</si>
  <si>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</si>
  <si>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</si>
  <si>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</si>
  <si>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</si>
  <si>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</si>
  <si>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</si>
  <si>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</si>
  <si>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</si>
  <si>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</si>
  <si>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</si>
  <si>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</si>
  <si>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</si>
  <si>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</si>
  <si>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</si>
  <si>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</si>
  <si>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</si>
  <si>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</si>
  <si>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</si>
  <si>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</si>
  <si>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</si>
  <si>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</si>
  <si>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</si>
  <si>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</si>
  <si>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</si>
  <si>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</si>
  <si>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</si>
  <si>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</si>
  <si>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</si>
  <si>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</si>
  <si>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</si>
  <si>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</si>
  <si>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</si>
  <si>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</si>
  <si>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</si>
  <si>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</si>
  <si>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</si>
  <si>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</si>
  <si>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</si>
  <si>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</si>
  <si>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</si>
  <si>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</si>
  <si>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</si>
  <si>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</si>
  <si>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</si>
  <si>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</si>
  <si>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</si>
  <si>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</si>
  <si>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</si>
  <si>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</si>
  <si>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</si>
  <si>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</si>
  <si>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</si>
  <si>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</si>
  <si>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</si>
  <si>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</si>
  <si>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</si>
  <si>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</si>
  <si>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</si>
  <si>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</si>
  <si>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</si>
  <si>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</si>
  <si>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</si>
  <si>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</si>
  <si>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</si>
  <si>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</si>
  <si>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</si>
  <si>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</si>
  <si>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</si>
  <si>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</si>
  <si>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</si>
  <si>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</si>
  <si>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</si>
  <si>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</si>
  <si>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</si>
  <si>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</si>
  <si>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</si>
  <si>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</si>
  <si>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</si>
  <si>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</si>
  <si>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</si>
  <si>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</si>
  <si>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</si>
  <si>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</si>
  <si>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</si>
  <si>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</si>
  <si>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</si>
  <si>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</si>
  <si>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</si>
  <si>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</si>
  <si>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</si>
  <si>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</si>
  <si>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</si>
  <si>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</si>
  <si>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</si>
  <si>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</si>
  <si>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</si>
  <si>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</si>
  <si>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</si>
  <si>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</si>
  <si>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</si>
  <si>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</si>
  <si>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</si>
  <si>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</si>
  <si>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</si>
  <si>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</si>
  <si>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</si>
  <si>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</si>
  <si>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</si>
  <si>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</si>
  <si>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</si>
  <si>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</si>
  <si>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</si>
  <si>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</si>
  <si>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</si>
  <si>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</si>
  <si>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</si>
  <si>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</si>
  <si>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</si>
  <si>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</si>
  <si>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</si>
  <si>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</si>
  <si>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</si>
  <si>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</si>
  <si>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</si>
  <si>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</si>
  <si>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</si>
  <si>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</si>
  <si>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</si>
  <si>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</si>
  <si>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</si>
  <si>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</si>
  <si>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</si>
  <si>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</si>
  <si>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</si>
  <si>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</si>
  <si>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</si>
  <si>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</si>
  <si>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</si>
  <si>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</si>
  <si>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</si>
  <si>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</si>
  <si>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</si>
  <si>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</si>
  <si>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</si>
  <si>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</si>
  <si>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</si>
  <si>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</si>
  <si>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</si>
  <si>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</si>
  <si>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</si>
  <si>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</si>
  <si>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</si>
  <si>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</si>
  <si>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</si>
  <si>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</si>
  <si>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</si>
  <si>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</si>
  <si>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</si>
  <si>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</si>
  <si>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</si>
  <si>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</si>
  <si>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</si>
  <si>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</si>
  <si>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</si>
  <si>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</si>
  <si>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</si>
  <si>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</si>
  <si>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</si>
  <si>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</si>
  <si>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</si>
  <si>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</si>
  <si>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</si>
  <si>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</si>
  <si>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</si>
  <si>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</si>
  <si>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</si>
  <si>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</si>
  <si>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</si>
  <si>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</si>
  <si>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</si>
  <si>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</si>
  <si>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</si>
  <si>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</si>
  <si>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</si>
  <si>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</si>
  <si>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</si>
  <si>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</si>
  <si>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</si>
  <si>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</si>
  <si>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</si>
  <si>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</si>
  <si>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</si>
  <si>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</si>
  <si>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</si>
  <si>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</si>
  <si>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</si>
  <si>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</si>
  <si>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</si>
  <si>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</si>
  <si>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</si>
  <si>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</si>
  <si>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</si>
  <si>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</si>
  <si>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</si>
  <si>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</si>
  <si>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</si>
  <si>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</si>
  <si>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</si>
  <si>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</si>
  <si>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</si>
  <si>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</si>
  <si>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</si>
  <si>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</si>
  <si>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</si>
  <si>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</si>
  <si>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</si>
  <si>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</si>
  <si>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</si>
  <si>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</si>
  <si>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</si>
  <si>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</si>
  <si>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</si>
  <si>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</si>
  <si>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</si>
  <si>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</si>
  <si>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</si>
  <si>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</si>
  <si>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</si>
  <si>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</si>
  <si>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</si>
  <si>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</si>
  <si>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</si>
  <si>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</si>
  <si>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</si>
  <si>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</si>
  <si>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</si>
  <si>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</si>
  <si>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</si>
  <si>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</si>
  <si>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</si>
  <si>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</si>
  <si>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</si>
  <si>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</si>
  <si>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</si>
  <si>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</si>
  <si>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</si>
  <si>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</si>
  <si>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</si>
  <si>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</si>
  <si>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</si>
  <si>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</si>
  <si>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</si>
  <si>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</si>
  <si>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</si>
  <si>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</si>
  <si>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</si>
  <si>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</si>
  <si>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</si>
  <si>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</si>
  <si>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</si>
  <si>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</si>
  <si>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</si>
  <si>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</si>
  <si>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</si>
  <si>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</si>
  <si>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</si>
  <si>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</si>
  <si>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</si>
  <si>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</si>
  <si>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</si>
  <si>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</si>
  <si>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</si>
  <si>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</si>
  <si>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</si>
  <si>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</si>
  <si>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</si>
  <si>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</si>
  <si>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</si>
  <si>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</si>
  <si>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</si>
  <si>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</si>
  <si>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</si>
  <si>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</si>
  <si>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</si>
  <si>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</si>
  <si>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</si>
  <si>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</si>
  <si>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</si>
  <si>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</si>
  <si>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</si>
  <si>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</si>
  <si>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</si>
  <si>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</si>
  <si>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</si>
  <si>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</si>
  <si>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</si>
  <si>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</si>
  <si>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</si>
  <si>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</si>
  <si>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</si>
  <si>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</si>
  <si>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</si>
  <si>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</si>
  <si>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</si>
  <si>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</si>
  <si>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</si>
  <si>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</si>
  <si>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</si>
  <si>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</si>
  <si>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</si>
  <si>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</si>
  <si>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</si>
  <si>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</si>
  <si>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</si>
  <si>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</si>
  <si>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</si>
  <si>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</si>
  <si>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</si>
  <si>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</si>
  <si>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</si>
  <si>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</si>
  <si>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</si>
  <si>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</si>
  <si>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</si>
  <si>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</si>
  <si>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</si>
  <si>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</si>
  <si>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</si>
  <si>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</si>
  <si>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</si>
  <si>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</si>
  <si>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</si>
  <si>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</si>
  <si>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</si>
  <si>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</si>
  <si>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</si>
  <si>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</si>
  <si>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</si>
  <si>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</si>
  <si>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</si>
  <si>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</si>
  <si>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</si>
  <si>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</si>
  <si>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</si>
  <si>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</si>
  <si>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</si>
  <si>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</si>
  <si>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</si>
  <si>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</si>
  <si>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</si>
  <si>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</si>
  <si>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</si>
  <si>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</si>
  <si>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</si>
  <si>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</si>
  <si>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</si>
  <si>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</si>
  <si>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</si>
  <si>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</si>
  <si>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</si>
  <si>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</si>
  <si>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</si>
  <si>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</si>
  <si>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</si>
  <si>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</si>
  <si>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</si>
  <si>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</si>
  <si>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</si>
  <si>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</si>
  <si>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</si>
  <si>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</si>
  <si>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</si>
  <si>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</si>
  <si>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</si>
  <si>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</si>
  <si>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</si>
  <si>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</si>
  <si>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</si>
  <si>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</si>
  <si>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</si>
  <si>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</si>
  <si>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</si>
  <si>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</si>
  <si>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</si>
  <si>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</si>
  <si>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</si>
  <si>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</si>
  <si>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</si>
  <si>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</si>
  <si>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</si>
  <si>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</si>
  <si>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</si>
  <si>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</si>
  <si>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</si>
  <si>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</si>
  <si>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</si>
  <si>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</si>
  <si>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</si>
  <si>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</si>
  <si>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</si>
  <si>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</si>
  <si>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</si>
  <si>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</si>
  <si>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</si>
  <si>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</si>
  <si>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</si>
  <si>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</si>
  <si>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</si>
  <si>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</si>
  <si>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</si>
  <si>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</si>
  <si>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</si>
  <si>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</si>
  <si>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</si>
  <si>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</si>
  <si>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</si>
  <si>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</si>
  <si>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</si>
  <si>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</si>
  <si>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</si>
  <si>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</si>
  <si>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</si>
  <si>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</si>
  <si>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</si>
  <si>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</si>
  <si>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</si>
  <si>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</si>
  <si>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</si>
  <si>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</si>
  <si>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</si>
  <si>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</si>
  <si>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</si>
  <si>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</si>
  <si>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</si>
  <si>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</si>
  <si>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</si>
  <si>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</si>
  <si>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</si>
  <si>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</si>
  <si>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</si>
  <si>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</si>
  <si>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</si>
  <si>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</si>
  <si>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</si>
  <si>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</si>
  <si>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</si>
  <si>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</si>
  <si>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</si>
  <si>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</si>
  <si>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</si>
  <si>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</si>
  <si>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</si>
  <si>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</si>
  <si>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</si>
  <si>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</si>
  <si>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</si>
  <si>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</si>
  <si>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</si>
  <si>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</si>
  <si>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</si>
  <si>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</si>
  <si>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</si>
  <si>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</si>
  <si>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</si>
  <si>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</si>
  <si>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</si>
  <si>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</si>
  <si>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</si>
  <si>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</si>
  <si>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</si>
  <si>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</si>
  <si>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</si>
  <si>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</si>
  <si>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</si>
  <si>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</si>
  <si>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</si>
  <si>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</si>
  <si>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</si>
  <si>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</si>
  <si>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</si>
  <si>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</si>
  <si>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</si>
  <si>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</si>
  <si>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</si>
  <si>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</si>
  <si>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</si>
  <si>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</si>
  <si>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</si>
  <si>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</si>
  <si>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</si>
  <si>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</si>
  <si>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</si>
  <si>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</si>
  <si>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</si>
  <si>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</si>
  <si>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</si>
  <si>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</si>
  <si>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</si>
  <si>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</si>
  <si>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</si>
  <si>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</si>
  <si>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</si>
  <si>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</si>
  <si>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</si>
  <si>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</si>
  <si>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</si>
  <si>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</si>
  <si>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</si>
  <si>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</si>
  <si>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</si>
  <si>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</si>
  <si>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</si>
  <si>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</si>
  <si>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</si>
  <si>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</si>
  <si>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</si>
  <si>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</si>
  <si>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</si>
  <si>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</si>
  <si>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</si>
  <si>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</si>
  <si>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</si>
  <si>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</si>
  <si>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</si>
  <si>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</si>
  <si>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</si>
  <si>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</si>
  <si>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</si>
  <si>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</si>
  <si>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</si>
  <si>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</si>
  <si>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</si>
  <si>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</si>
  <si>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</si>
  <si>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</si>
  <si>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</si>
  <si>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</si>
  <si>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</si>
  <si>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</si>
  <si>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</si>
  <si>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</si>
  <si>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</si>
  <si>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</si>
  <si>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</si>
  <si>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</si>
  <si>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</si>
  <si>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</si>
  <si>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</si>
  <si>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</si>
  <si>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</si>
  <si>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</si>
  <si>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</si>
  <si>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</si>
  <si>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</si>
  <si>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</si>
  <si>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</si>
  <si>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</si>
  <si>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</si>
  <si>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</si>
  <si>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</si>
  <si>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</si>
  <si>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</si>
  <si>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</si>
  <si>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</si>
  <si>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</si>
  <si>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</si>
  <si>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</si>
  <si>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</si>
  <si>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</si>
  <si>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</si>
  <si>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</si>
  <si>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</si>
  <si>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</si>
  <si>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</si>
  <si>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</si>
  <si>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</si>
  <si>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</si>
  <si>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</si>
  <si>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</si>
  <si>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</si>
  <si>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</si>
  <si>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</si>
  <si>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</si>
  <si>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</si>
  <si>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</si>
  <si>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</si>
  <si>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</si>
  <si>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</si>
  <si>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</si>
  <si>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</si>
  <si>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</si>
  <si>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</si>
  <si>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</si>
  <si>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</si>
  <si>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</si>
  <si>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</si>
  <si>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</si>
  <si>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</si>
  <si>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</si>
  <si>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</si>
  <si>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</si>
  <si>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</si>
  <si>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</si>
  <si>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</si>
  <si>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</si>
  <si>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</si>
  <si>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</si>
  <si>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</si>
  <si>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</si>
  <si>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</si>
  <si>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</si>
  <si>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</si>
  <si>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</si>
  <si>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</si>
  <si>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</si>
  <si>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</si>
  <si>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</si>
  <si>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</si>
  <si>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</si>
  <si>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</si>
  <si>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</si>
  <si>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</si>
  <si>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</si>
  <si>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</si>
  <si>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</si>
  <si>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</si>
  <si>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</si>
  <si>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</si>
  <si>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</si>
  <si>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</si>
  <si>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</si>
  <si>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</si>
  <si>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</si>
  <si>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</si>
  <si>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</si>
  <si>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</si>
  <si>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</si>
  <si>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</si>
  <si>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</si>
  <si>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</si>
  <si>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</si>
  <si>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</si>
  <si>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</si>
  <si>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</si>
  <si>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</si>
  <si>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</si>
  <si>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</si>
  <si>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</si>
  <si>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</si>
  <si>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</si>
  <si>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</si>
  <si>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</si>
  <si>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</si>
  <si>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</si>
  <si>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</si>
  <si>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</si>
  <si>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</si>
  <si>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</si>
  <si>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</si>
  <si>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</si>
  <si>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</si>
  <si>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</si>
  <si>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</si>
  <si>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</si>
  <si>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</si>
  <si>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</si>
  <si>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</si>
  <si>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</si>
  <si>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</si>
  <si>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</si>
  <si>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</si>
  <si>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</si>
  <si>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</si>
  <si>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</si>
  <si>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</si>
  <si>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</si>
  <si>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</si>
  <si>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</si>
  <si>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</si>
  <si>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</si>
  <si>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</si>
  <si>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</si>
  <si>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</si>
  <si>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</si>
  <si>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</si>
  <si>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</si>
  <si>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</si>
  <si>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</si>
  <si>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</si>
  <si>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</si>
  <si>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</si>
  <si>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</si>
  <si>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</si>
  <si>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</si>
  <si>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</si>
  <si>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</si>
  <si>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</si>
  <si>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 xml:space="preserve">TT-20251106-00701 </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</si>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</sst>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304.46350231481483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1.0088148148133769</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45967.411928240741</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45967.411928240741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45967.411928240741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45967.411928240741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45967.411928240741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45967.411928240741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45967.411928240741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45967.411928240741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45967.411928240741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45967.411928240741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45967.411928240741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45967.411928240741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45967.411928240741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45967.411928240741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45967.411928240741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45967.411928240741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45967.411928240741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45967.411928240741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45967.411928240741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45967.411928240741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45967.411928240741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45967.411928240741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45967.411928240741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45967.411928240741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45967.411928240741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45967.411928240741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45967.411928240741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45967.411928240741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45967.411928240741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45967.411928240741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45967.411928240741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45967.411928240741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45967.411928240741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45967.411928240741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45967.411928240741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45967.411928240741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45967.411928240741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45967.411928240741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45967.411928240741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45967.411928240741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45967.411928240741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45967.411928240741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45967.411928240741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45967.411928240741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45967.411928240741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45967.411928240741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45967.411928240741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45967.411928240741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45967.411928240741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45967.411928240741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45967.411928240741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45967.411928240741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45967.411928240741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45967.411928240741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45967.411928240741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45967.411928240741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45967.411928240741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45967.411928240741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45967.411928240741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45967.411928240741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45967.411928240741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45967.411928240741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45967.411928240741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45967.411928240741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45967.411928240741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45967.411928240741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45967.411928240741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45967.411928240741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45967.411928240741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45967.411928240741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45967.411928240741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45967.411928240741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45967.411928240741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45967.411928240741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45967.411928240741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45967.411928240741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45967.411928240741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45967.411928240741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45967.411928240741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45967.411928240741</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45967.411928240741</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45967.411928240741</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45967.411928240741</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45967.411928240741</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45967.411928240741</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142.4120902777795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45967.411928240741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45967.411928240741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45967.411928240741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45967.411928240741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45967.411928240741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45967.411928240741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45967.411928240741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45967.411928240741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45967.411928240741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45967.411928240741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45967.411928240741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45967.411928240741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45967.411928240741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45967.411928240741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45967.411928240741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45967.411928240741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45967.411928240741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45967.411928240741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45967.411928240741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45967.411928240741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45967.411928240741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45967.411928240741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45967.411928240741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45967.411928240741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45967.411928240741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45967.411928240741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45967.411928240741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45967.411928240741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45967.411928240741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45967.411928240741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45967.411928240741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45967.411928240741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45967.411928240741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45967.411928240741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45967.411928240741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45967.411928240741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45967.411928240741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45967.411928240741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45967.411928240741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45967.411928240741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45967.411928240741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45967.411928240741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45967.411928240741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45967.411928240741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45967.411928240741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45967.411928240741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45967.411928240741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45967.411928240741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45967.411928240741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45967.411928240741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45967.411928240741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45967.411928240741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45967.411928240741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45967.411928240741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45967.411928240741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45967.411928240741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45967.411928240741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45967.411928240741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45967.411928240741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45967.411928240741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45967.411928240741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45967.411928240741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45967.411928240741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45967.411928240741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45967.411928240741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45967.411928240741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45967.411928240741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45967.411928240741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45967.411928240741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45967.411928240741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45967.411928240741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45967.411928240741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45967.411928240741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45967.411928240741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45967.411928240741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45967.411928240741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45967.411928240741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45967.411928240741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45967.411928240741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45967.411928240741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45967.411928240741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45967.411928240741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45967.411928240741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45967.411928240741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45967.411928240741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45967.411928240741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45967.411928240741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45967.411928240741</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45967.411928240741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45967.411928240741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45967.411928240741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45967.411928240741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45967.411928240741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45967.411928240741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45967.411928240741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45967.411928240741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45967.411928240741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45967.411928240741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45967.411928240741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45967.411928240741</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45967.411928240741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45967.411928240741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45967.411928240741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45967.411928240741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45967.411928240741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45967.411928240741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45967.411928240741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45967.411928240741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45967.411928240741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45967.411928240741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45967.411928240741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45967.411928240741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45967.411928240741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45967.411928240741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45967.411928240741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45967.411928240741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45967.411928240741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45967.411928240741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45967.411928240741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45967.411928240741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45967.411928240741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45967.411928240741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45967.411928240741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45967.411928240741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45967.411928240741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45967.411928240741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45967.411928240741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45967.411928240741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45967.411928240741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45967.411928240741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45967.411928240741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45967.411928240741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45967.411928240741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45967.411928240741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45967.411928240741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45967.411928240741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45967.411928240741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45967.411928240741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45967.411928240741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45967.411928240741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45967.411928240741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45967.411928240741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45967.411928240741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45967.411928240741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45967.411928240741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45967.411928240741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45967.411928240741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45967.411928240741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45967.411928240741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45967.411928240741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45967.411928240741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45967.411928240741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45967.411928240741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45967.411928240741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45967.411928240741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45967.411928240741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45967.411928240741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45967.411928240741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45967.411928240741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45967.411928240741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45967.411928240741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45967.411928240741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45967.411928240741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45967.411928240741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45967.411928240741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45967.411928240741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45967.411928240741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45967.411928240741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45967.411928240741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45967.411928240741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45967.411928240741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45967.411928240741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45967.411928240741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45967.411928240741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45967.411928240741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45967.411928240741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45967.411928240741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45967.411928240741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45967.411928240741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45967.411928240741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45967.411928240741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45967.411928240741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45967.411928240741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45967.411928240741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45967.411928240741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45967.411928240741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45967.411928240741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45967.411928240741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45967.411928240741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45967.411928240741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45967.411928240741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45967.411928240741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45967.411928240741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45967.411928240741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45967.411928240741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45967.411928240741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45967.411928240741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45967.411928240741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45967.411928240741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45967.411928240741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45967.411928240741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45967.411928240741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45967.411928240741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45967.411928240741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45967.411928240741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45967.411928240741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45967.411928240741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45967.411928240741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45967.411928240741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45967.411928240741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45967.411928240741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45967.411928240741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45967.411928240741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45967.411928240741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45967.411928240741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45967.411928240741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45967.411928240741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45967.411928240741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45967.411928240741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45967.411928240741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45967.411928240741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45967.411928240741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45967.411928240741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45967.411928240741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45967.411928240741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45967.411928240741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45967.411928240741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45967.411928240741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45967.411928240741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45967.411928240741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45967.411928240741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45967.411928240741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45967.411928240741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45967.411928240741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45967.411928240741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45967.411928240741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45967.411928240741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45967.411928240741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45967.411928240741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45967.411928240741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45967.411928240741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45967.411928240741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45967.411928240741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45967.411928240741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45967.411928240741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45967.411928240741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45967.411928240741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45967.411928240741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45967.411928240741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45967.411928240741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45967.411928240741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45967.411928240741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45967.411928240741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45967.411928240741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45967.411928240741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45967.411928240741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45967.411928240741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45967.411928240741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45967.411928240741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45967.411928240741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45967.411928240741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45967.411928240741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45967.411928240741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45967.411928240741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45967.411928240741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45967.411928240741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45967.411928240741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45967.411928240741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45967.411928240741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45967.411928240741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45967.411928240741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45967.411928240741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45967.411928240741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45967.411928240741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45967.411928240741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45967.411928240741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45967.411928240741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45967.411928240741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45967.411928240741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45967.411928240741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45967.411928240741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45967.411928240741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45967.411928240741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45967.411928240741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45967.411928240741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45967.411928240741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45967.411928240741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45967.411928240741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45967.411928240741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45967.411928240741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45967.411928240741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45967.411928240741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45967.411928240741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45967.411928240741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45967.411928240741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45967.411928240741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45967.411928240741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45967.411928240741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45967.411928240741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45967.411928240741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45967.411928240741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45967.411928240741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45967.411928240741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45967.411928240741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45967.411928240741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45967.411928240741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45967.411928240741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45967.411928240741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45967.411928240741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45967.411928240741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45967.411928240741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45967.411928240741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45967.411928240741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45967.411928240741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45967.411928240741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45967.411928240741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45967.411928240741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45967.411928240741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45967.411928240741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45967.411928240741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45967.411928240741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45967.411928240741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45967.411928240741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45967.411928240741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45967.411928240741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45967.411928240741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45967.411928240741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45967.411928240741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45967.411928240741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45967.411928240741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45967.411928240741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45967.411928240741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45967.411928240741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45967.411928240741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45967.411928240741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45967.411928240741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45967.411928240741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45967.411928240741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45967.411928240741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45967.411928240741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45967.411928240741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45967.411928240741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45967.411928240741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45967.411928240741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45967.411928240741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45967.411928240741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45967.411928240741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45967.411928240741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45967.411928240741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45967.411928240741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45967.411928240741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45967.411928240741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45967.411928240741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45967.411928240741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45967.411928240741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45967.411928240741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45967.411928240741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45967.411928240741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45967.411928240741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45967.411928240741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45967.411928240741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45967.411928240741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45967.411928240741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45967.411928240741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45967.411928240741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45967.411928240741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45967.411928240741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45967.411928240741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45967.411928240741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45967.411928240741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45967.411928240741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45967.411928240741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45967.411928240741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45967.411928240741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45967.411928240741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45967.411928240741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45967.411928240741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45967.411928240741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45967.411928240741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45967.411928240741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45967.411928240741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45967.411928240741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45967.411928240741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45967.411928240741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45967.411928240741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45967.411928240741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45967.411928240741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45967.411928240741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45967.411928240741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45967.411928240741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45967.411928240741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45967.411928240741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45967.411928240741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45967.411928240741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45967.411928240741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45967.411928240741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45967.411928240741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45967.411928240741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45967.411928240741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45967.411928240741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45967.411928240741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45967.411928240741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45967.411928240741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45967.411928240741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45967.411928240741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45967.411928240741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45967.411928240741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45967.411928240741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45967.411928240741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45967.411928240741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45967.411928240741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45967.411928240741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45967.411928240741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45967.411928240741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45967.411928240741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45967.411928240741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45967.411928240741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45967.411928240741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45967.411928240741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45967.411928240741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45967.411928240741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45967.411928240741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45967.411928240741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45967.411928240741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45967.411928240741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45967.411928240741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45967.411928240741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45967.411928240741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45967.411928240741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45967.411928240741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45967.411928240741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45967.411928240741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45967.411928240741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45967.411928240741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45967.411928240741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45967.411928240741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45967.411928240741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45967.411928240741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45967.411928240741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45967.411928240741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45967.411928240741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45967.411928240741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45967.411928240741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45967.411928240741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45967.411928240741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45967.411928240741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45967.411928240741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45967.411928240741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45967.411928240741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45967.411928240741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45967.411928240741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45967.411928240741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45967.411928240741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45967.411928240741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45967.411928240741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45967.411928240741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45967.411928240741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45967.411928240741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45967.411928240741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45967.411928240741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45967.411928240741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45967.411928240741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45967.411928240741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45967.411928240741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45967.411928240741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45967.411928240741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45967.411928240741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45967.411928240741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45967.411928240741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45967.411928240741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45967.411928240741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45967.411928240741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45967.411928240741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45967.411928240741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45967.411928240741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45967.411928240741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45967.411928240741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45967.411928240741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45967.411928240741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45967.411928240741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45967.411928240741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45967.411928240741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45967.411928240741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45967.411928240741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45967.411928240741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45967.411928240741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45967.411928240741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45967.411928240741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45967.411928240741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45967.411928240741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45967.411928240741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45967.411928240741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45967.411928240741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45967.411928240741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45967.411928240741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45967.411928240741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45967.411928240741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45967.411928240741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45967.411928240741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45967.411928240741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45967.411928240741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45967.411928240741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45967.411928240741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45967.411928240741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45967.411928240741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45967.411928240741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45967.411928240741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45967.411928240741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45967.411928240741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45967.411928240741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45967.411928240741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45967.411928240741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45967.411928240741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45967.411928240741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45967.411928240741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45967.411928240741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45967.411928240741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45967.411928240741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45967.411928240741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45967.411928240741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45967.411928240741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45967.411928240741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45967.411928240741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45967.411928240741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45967.411928240741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45967.411928240741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45967.411928240741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45967.411928240741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45967.411928240741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45967.411928240741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45967.411928240741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45967.411928240741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45967.411928240741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45967.411928240741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45967.411928240741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45967.411928240741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45967.411928240741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45967.411928240741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45967.411928240741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45967.411928240741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45967.411928240741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45967.411928240741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45967.411928240741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45967.411928240741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45967.411928240741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45967.411928240741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45967.411928240741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45967.411928240741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45967.411928240741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45967.411928240741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45967.411928240741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45967.411928240741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45967.411928240741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45967.411928240741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45967.411928240741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45967.411928240741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45967.411928240741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45967.411928240741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45967.411928240741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45967.411928240741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45967.411928240741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45967.411928240741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45967.411928240741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45967.411928240741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45967.411928240741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45967.411928240741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45967.411928240741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45967.411928240741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45967.411928240741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45967.411928240741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45967.411928240741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45967.411928240741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45967.411928240741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45967.411928240741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45967.411928240741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45967.411928240741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45967.411928240741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45967.411928240741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45967.411928240741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45967.411928240741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45967.411928240741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45967.411928240741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45967.411928240741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45967.411928240741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45967.411928240741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45967.411928240741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45967.411928240741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45967.411928240741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45967.411928240741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45967.411928240741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45967.411928240741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45967.411928240741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45967.411928240741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45967.411928240741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45967.411928240741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45967.411928240741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45967.411928240741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45967.411928240741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45967.411928240741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45967.411928240741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45967.411928240741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45967.411928240741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45967.411928240741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45967.411928240741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45967.411928240741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45967.411928240741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45967.411928240741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45967.411928240741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45967.411928240741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45967.411928240741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45967.411928240741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45967.411928240741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45967.411928240741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45967.411928240741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45967.411928240741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45967.411928240741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45967.411928240741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45967.411928240741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45967.411928240741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45967.411928240741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45967.411928240741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45967.411928240741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45967.411928240741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45967.411928240741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45967.411928240741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45967.411928240741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45967.411928240741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45967.411928240741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45967.411928240741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45967.411928240741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45967.411928240741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45967.411928240741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45967.411928240741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45967.411928240741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45967.411928240741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45967.411928240741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45967.411928240741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45967.411928240741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45967.411928240741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45967.411928240741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45967.411928240741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45967.411928240741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45967.411928240741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45967.411928240741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45967.411928240741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45967.411928240741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45967.411928240741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45967.411928240741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45967.411928240741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45967.411928240741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45967.411928240741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45967.411928240741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45967.411928240741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45967.411928240741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45967.411928240741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45967.411928240741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45967.411928240741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45967.411928240741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45967.411928240741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45967.411928240741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45967.411928240741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45967.411928240741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45967.411928240741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45967.411928240741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45967.411928240741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45967.411928240741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45967.411928240741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45967.411928240741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45967.411928240741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45967.411928240741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45967.411928240741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45967.411928240741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45967.411928240741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45967.411928240741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45967.411928240741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45967.411928240741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45967.411928240741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45967.411928240741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45967.411928240741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45967.411928240741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45967.411928240741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45967.411928240741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45967.411928240741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45967.411928240741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45967.411928240741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45967.411928240741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45967.411928240741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45967.411928240741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45967.411928240741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45967.411928240741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45967.411928240741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45967.411928240741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45967.411928240741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45967.411928240741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45967.411928240741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45967.411928240741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45967.411928240741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45967.411928240741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45967.411928240741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45967.411928240741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45967.411928240741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45967.411928240741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45967.411928240741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45967.411928240741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45967.411928240741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45967.411928240741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45967.411928240741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45967.411928240741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45967.411928240741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45967.411928240741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45967.411928240741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45967.411928240741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45967.411928240741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45967.411928240741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45967.411928240741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45967.411928240741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45967.411928240741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45967.411928240741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45967.411928240741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45967.411928240741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45967.411928240741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45967.411928240741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45967.411928240741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45967.411928240741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45967.411928240741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45967.411928240741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45967.411928240741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45967.411928240741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45967.411928240741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45967.411928240741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45967.411928240741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45967.411928240741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45967.411928240741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45967.411928240741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45967.411928240741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45967.411928240741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45967.411928240741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45967.411928240741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45967.411928240741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45967.411928240741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45967.411928240741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45967.411928240741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45967.411928240741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45967.411928240741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45967.411928240741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45967.411928240741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45967.411928240741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45967.411928240741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45967.411928240741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45967.411928240741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45967.411928240741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45967.411928240741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45967.411928240741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45967.411928240741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45967.411928240741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45967.411928240741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45967.411928240741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45967.411928240741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45967.411928240741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45967.411928240741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45967.411928240741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45967.411928240741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45967.411928240741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45967.411928240741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45967.411928240741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45967.411928240741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45967.411928240741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45967.411928240741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45967.411928240741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45967.411928240741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45967.411928240741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45967.411928240741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45967.411928240741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45967.411928240741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45967.411928240741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45967.411928240741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45967.411928240741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45967.411928240741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45967.411928240741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45967.411928240741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45967.411928240741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45967.411928240741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45967.411928240741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45967.411928240741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45967.411928240741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45967.411928240741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45967.411928240741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45967.411928240741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45967.411928240741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45967.411928240741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45967.411928240741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45967.411928240741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45967.411928240741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45967.411928240741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45967.411928240741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45967.411928240741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45967.411928240741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45967.411928240741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45967.411928240741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45967.411928240741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45967.411928240741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45967.411928240741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45967.411928240741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45967.411928240741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45967.411928240741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45967.411928240741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45967.411928240741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45967.411928240741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45967.411928240741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45967.411928240741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45967.411928240741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45967.411928240741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45967.411928240741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45967.411928240741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45967.411928240741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45967.411928240741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45967.411928240741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45967.411928240741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45967.411928240741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45967.411928240741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45967.411928240741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45967.411928240741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45967.411928240741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45967.411928240741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45967.411928240741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45967.411928240741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45967.411928240741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45967.411928240741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45967.411928240741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45967.411928240741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45967.411928240741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45967.411928240741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45967.411928240741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45967.411928240741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45967.411928240741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45967.411928240741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45967.411928240741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45967.411928240741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45967.411928240741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45967.411928240741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45967.411928240741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45967.411928240741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45967.411928240741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45967.411928240741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45967.411928240741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45967.411928240741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45967.411928240741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45967.411928240741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45967.411928240741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45967.411928240741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45967.411928240741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45967.411928240741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45967.411928240741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45967.411928240741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45967.411928240741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45967.411928240741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45967.411928240741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45967.411928240741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45967.411928240741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45967.411928240741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45967.411928240741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45967.411928240741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45967.411928240741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45967.411928240741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45967.411928240741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45967.411928240741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45967.411928240741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45967.411928240741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45967.411928240741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45967.411928240741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45967.411928240741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45967.411928240741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45967.411928240741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45967.411928240741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45967.411928240741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45967.411928240741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45967.411928240741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45967.411928240741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45967.411928240741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45967.411928240741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45967.411928240741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45967.411928240741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45967.411928240741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45967.411928240741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45967.411928240741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45967.411928240741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45967.411928240741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45967.411928240741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45967.411928240741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45967.411928240741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45967.411928240741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45967.411928240741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45967.411928240741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45967.411928240741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45967.411928240741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45967.411928240741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45967.411928240741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45967.411928240741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45967.411928240741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45967.411928240741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45967.411928240741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45967.411928240741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45967.411928240741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45967.411928240741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45967.411928240741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45967.411928240741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45967.411928240741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45967.411928240741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45967.411928240741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45967.411928240741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45967.411928240741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45967.411928240741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45967.411928240741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45967.411928240741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45967.411928240741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45967.411928240741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45967.411928240741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45967.411928240741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45967.411928240741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45967.411928240741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45967.411928240741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45967.411928240741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45967.411928240741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45967.411928240741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45967.411928240741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45967.411928240741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45967.411928240741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45967.411928240741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45967.411928240741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45967.411928240741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45967.411928240741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45967.411928240741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45967.411928240741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45967.411928240741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45967.411928240741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45967.411928240741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45967.411928240741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45967.411928240741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45967.411928240741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45967.411928240741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45967.411928240741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45967.411928240741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45967.411928240741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45967.411928240741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45967.411928240741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45967.411928240741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45967.411928240741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45967.411928240741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45967.411928240741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45967.411928240741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45967.411928240741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45967.411928240741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45967.411928240741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45967.411928240741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45967.411928240741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45967.411928240741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45967.411928240741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45967.411928240741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45967.411928240741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45967.411928240741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45967.411928240741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45967.411928240741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45967.411928240741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45967.411928240741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45967.411928240741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45967.411928240741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45967.411928240741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45967.411928240741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45967.411928240741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45967.411928240741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45967.411928240741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45967.411928240741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45967.411928240741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45967.411928240741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45967.411928240741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45967.411928240741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45967.411928240741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45967.411928240741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45967.411928240741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45967.411928240741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45967.411928240741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45967.411928240741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45967.411928240741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45967.411928240741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45967.411928240741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45967.411928240741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45967.411928240741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45967.411928240741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45967.411928240741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45967.411928240741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45967.411928240741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45967.411928240741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45967.411928240741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45967.411928240741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45967.411928240741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45967.411928240741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45967.411928240741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45967.411928240741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45967.411928240741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45967.411928240741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45967.411928240741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45967.411928240741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45967.411928240741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45967.411928240741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45967.411928240741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45967.411928240741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45967.411928240741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45967.411928240741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45967.411928240741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45967.411928240741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45967.411928240741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45967.411928240741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45967.411928240741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45967.411928240741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45967.411928240741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45967.411928240741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45967.411928240741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45967.411928240741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45967.411928240741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45967.411928240741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45967.411928240741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45967.411928240741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45967.411928240741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45967.411928240741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45967.411928240741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45967.411928240741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45967.411928240741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45967.411928240741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45967.411928240741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45967.411928240741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45967.411928240741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45967.411928240741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45967.411928240741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45967.411928240741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45967.411928240741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45967.411928240741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45967.411928240741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45967.411928240741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45967.411928240741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45967.411928240741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45967.411928240741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45967.411928240741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45967.411928240741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45967.411928240741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45967.411928240741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45967.411928240741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45967.411928240741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45967.411928240741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45967.411928240741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45967.411928240741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45967.411928240741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45967.411928240741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45967.411928240741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45967.411928240741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45967.411928240741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45967.411928240741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45967.411928240741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45967.411928240741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45967.411928240741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45967.411928240741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45967.411928240741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45967.411928240741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45967.411928240741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45967.411928240741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45967.411928240741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45967.411928240741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45967.411928240741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45967.411928240741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45967.411928240741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45967.411928240741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45967.411928240741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45967.411928240741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45967.411928240741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45967.411928240741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45967.411928240741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45967.411928240741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45967.411928240741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45967.411928240741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45967.411928240741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45967.411928240741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45967.411928240741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45967.411928240741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45967.411928240741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45967.411928240741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45967.411928240741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45967.411928240741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45967.411928240741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45967.411928240741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45967.411928240741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45967.411928240741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45967.411928240741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45967.411928240741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45967.411928240741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45967.411928240741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45967.411928240741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45967.411928240741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45967.411928240741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45967.411928240741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45967.411928240741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45967.411928240741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45967.411928240741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45967.411928240741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45967.411928240741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45967.411928240741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45967.411928240741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45967.411928240741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45967.411928240741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45967.411928240741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45967.411928240741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45967.411928240741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45967.411928240741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45967.411928240741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45967.411928240741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45967.411928240741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45967.411928240741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45967.411928240741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45967.411928240741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45967.411928240741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45967.411928240741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45967.411928240741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45967.411928240741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45967.411928240741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45967.411928240741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45967.411928240741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45967.411928240741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45967.411928240741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45967.411928240741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45967.411928240741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45967.411928240741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45967.411928240741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45967.411928240741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45967.411928240741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45967.411928240741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45967.411928240741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45967.411928240741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45967.411928240741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45967.411928240741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45967.411928240741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45967.411928240741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45967.411928240741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45967.411928240741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45967.411928240741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45967.411928240741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45967.411928240741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45967.411928240741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45967.411928240741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45967.411928240741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45967.411928240741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45967.411928240741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45967.411928240741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45967.411928240741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263.93121064814477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45967.411928240741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45967.411928240741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45967.411928240741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45967.411928240741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45967.411928240741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45967.411928240741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45967.411928240741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45967.411928240741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45967.411928240741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45967.411928240741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45967.411928240741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45967.411928240741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45967.411928240741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45967.411928240741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45967.411928240741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45967.411928240741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45967.411928240741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45967.411928240741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45967.411928240741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45967.411928240741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45967.411928240741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45967.411928240741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45967.411928240741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45967.411928240741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45967.411928240741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45967.411928240741</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45967.411928240741</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45967.411928240741</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45967.411928240741</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45967.411928240741</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45967.411928240741</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75.579868055552652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41.223050925924326</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18.750817129628558</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0.45950925925717456</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9.3999999997322448E-2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6.8363425925781485E-2</v>
      </c>
      <c r="H14" s="139">
        <v>45967.338043981479</v>
      </c>
      <c r="I14" s="138" t="str">
        <f>IFERROR(VLOOKUP(D14,DB!A:F,6,0),"")</f>
        <v>SCECO</v>
      </c>
      <c r="J14" s="138" t="str">
        <f>IFERROR(VLOOKUP(D14,DB!A:G,7,0),"")</f>
        <v>Vandalized</v>
      </c>
      <c r="K14" s="138" t="s">
        <v>39127</v>
      </c>
      <c r="L14" s="138" t="str">
        <f>IFERROR(VLOOKUP(D14,DB!A:I,9,0),"")</f>
        <v>Latis</v>
      </c>
    </row>
    <row r="15" spans="1:13" ht="15">
      <c r="A15" s="138" t="s">
        <v>39128</v>
      </c>
      <c r="B15" s="138" t="str">
        <f>IFERROR(VLOOKUP(D15,DB!A:K,11,0),"")</f>
        <v>R5</v>
      </c>
      <c r="C15" s="138">
        <v>2</v>
      </c>
      <c r="D15" s="138" t="s">
        <v>38440</v>
      </c>
      <c r="E15" s="138" t="s">
        <v>39021</v>
      </c>
      <c r="F15" s="139">
        <v>45967.354907407411</v>
      </c>
      <c r="G15" s="140">
        <f ca="1">IFERROR(NOW()-F15,"")</f>
        <v>5.7020833330170717E-2</v>
      </c>
      <c r="H15" s="139">
        <v>45967.348414351851</v>
      </c>
      <c r="I15" s="138" t="str">
        <f>IFERROR(VLOOKUP(D15,DB!A:F,6,0),"")</f>
        <v>Generator-SG</v>
      </c>
      <c r="J15" s="138" t="str">
        <f>IFERROR(VLOOKUP(D15,DB!A:G,7,0),"")</f>
        <v>Dead</v>
      </c>
      <c r="K15" s="138" t="s">
        <v>39127</v>
      </c>
      <c r="L15" s="138" t="str">
        <f>IFERROR(VLOOKUP(D15,DB!A:I,9,0),"")</f>
        <v>Latis</v>
      </c>
    </row>
    <row r="16" spans="1:13" ht="15.75">
      <c r="A16" s="138" t="s">
        <v>39129</v>
      </c>
      <c r="B16" s="138" t="str">
        <f>IFERROR(VLOOKUP(D16,DB!A:K,11,0),"")</f>
        <v>R5</v>
      </c>
      <c r="C16" s="138">
        <v>1</v>
      </c>
      <c r="D16" s="156" t="s">
        <v>14733</v>
      </c>
      <c r="E16" s="138"/>
      <c r="F16" s="139"/>
      <c r="G16" s="140">
        <f ca="1">IFERROR(NOW()-F16,"")</f>
        <v>45967.411928240741</v>
      </c>
      <c r="H16" s="139"/>
      <c r="I16" s="138" t="str">
        <f>IFERROR(VLOOKUP(D16,DB!A:F,6,0),"")</f>
        <v>SCECO</v>
      </c>
      <c r="J16" s="138" t="str">
        <f>IFERROR(VLOOKUP(D16,DB!A:G,7,0),"")</f>
        <v>No BB Design</v>
      </c>
      <c r="K16" s="138"/>
      <c r="L16" s="138" t="str">
        <f>IFERROR(VLOOKUP(D16,DB!A:I,9,0),"")</f>
        <v>Latis</v>
      </c>
    </row>
    <row r="17" spans="1:12" ht="15">
      <c r="A17" s="138"/>
      <c r="B17" s="138" t="str">
        <f>IFERROR(VLOOKUP(D17,DB!A:K,11,0),"")</f>
        <v/>
      </c>
      <c r="C17" s="138"/>
      <c r="D17" s="138"/>
      <c r="E17" s="138"/>
      <c r="F17" s="139"/>
      <c r="G17" s="140">
        <f ca="1">IFERROR(NOW()-F17,"")</f>
        <v>45967.411928240741</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45967.411928240741</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45967.411928240741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45967.411928240741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45967.411928240741</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45967.411928240741</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45967.411928240741</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45967.411928240741</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45967.411928240741</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45967.411928240741</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45967.411928240741</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45967.411928240741</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45967.411928240741</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45967.411928240741</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45967.411928240741</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45967.411928240741</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45967.411928240741</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45967.411928240741</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45967.411928240741</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45967.411928240741</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45967.411928240741</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45967.411928240741</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45967.411928240741</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45967.411928240741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45967.411928240741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45967.411928240741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45967.411928240741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45967.411928240741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45967.411928240741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45967.411928240741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45967.411928240741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45967.411928240741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45967.411928240741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45967.411928240741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45967.411928240741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45967.411928240741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45967.411928240741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45967.411928240741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45967.411928240741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45967.411928240741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45967.411928240741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45967.411928240741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45967.411928240741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45967.411928240741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45967.411928240741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45967.411928240741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45967.411928240741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45967.411928240741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45967.411928240741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45967.411928240741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45967.411928240741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45967.411928240741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45967.411928240741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45967.411928240741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45967.411928240741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45967.411928240741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45967.411928240741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45967.411928240741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45967.411928240741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45967.411928240741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45967.411928240741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45967.411928240741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45967.411928240741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45967.411928240741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45967.411928240741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45967.411928240741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45967.411928240741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45967.411928240741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45967.411928240741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45967.411928240741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45967.411928240741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45967.411928240741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45967.411928240741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45967.411928240741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45967.411928240741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45967.411928240741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45967.411928240741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45967.411928240741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45967.411928240741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45967.411928240741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45967.411928240741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45967.411928240741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45967.411928240741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45967.411928240741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45967.411928240741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45967.411928240741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45967.411928240741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45967.411928240741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45967.411928240741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45967.411928240741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45967.411928240741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45967.411928240741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45967.411928240741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45967.411928240741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45967.411928240741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45967.411928240741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45967.411928240741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45967.411928240741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45967.411928240741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45967.411928240741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45967.411928240741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45967.411928240741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45967.411928240741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45967.411928240741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45967.411928240741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45967.411928240741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45967.411928240741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45967.411928240741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45967.411928240741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45967.411928240741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45967.411928240741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45967.411928240741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45967.411928240741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45967.411928240741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45967.411928240741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45967.411928240741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45967.411928240741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45967.411928240741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45967.411928240741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45967.411928240741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45967.411928240741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45967.411928240741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45967.411928240741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45967.411928240741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45967.411928240741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45967.411928240741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45967.411928240741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45967.411928240741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45967.411928240741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45967.411928240741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45967.411928240741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45967.411928240741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45967.411928240741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45967.411928240741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45967.411928240741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45967.411928240741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45967.411928240741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45967.411928240741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45967.411928240741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45967.411928240741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45967.411928240741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45967.411928240741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45967.411928240741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45967.411928240741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45967.411928240741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45967.411928240741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45967.411928240741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45967.411928240741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45967.411928240741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45967.411928240741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45967.411928240741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45967.411928240741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45967.411928240741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45967.411928240741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45967.411928240741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45967.411928240741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45967.411928240741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45967.411928240741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45967.411928240741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45967.411928240741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45967.411928240741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45967.411928240741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45967.411928240741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45967.411928240741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45967.411928240741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45967.411928240741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45967.411928240741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45967.411928240741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45967.411928240741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45967.411928240741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45967.411928240741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45967.411928240741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45967.411928240741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45967.411928240741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45967.411928240741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45967.411928240741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45967.411928240741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45967.411928240741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45967.411928240741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45967.411928240741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45967.411928240741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45967.411928240741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45967.411928240741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45967.411928240741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45967.411928240741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45967.411928240741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45967.411928240741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45967.411928240741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45967.411928240741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45967.411928240741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45967.411928240741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45967.411928240741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45967.411928240741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45967.411928240741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45967.411928240741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45967.411928240741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45967.411928240741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45967.411928240741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45967.411928240741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45967.411928240741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45967.411928240741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45967.411928240741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45967.411928240741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45967.411928240741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45967.411928240741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45967.411928240741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45967.411928240741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45967.411928240741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45967.411928240741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45967.411928240741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45967.411928240741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45967.411928240741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45967.411928240741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45967.411928240741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45967.411928240741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45967.411928240741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45967.411928240741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45967.411928240741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45967.411928240741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45967.411928240741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45967.411928240741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45967.411928240741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45967.411928240741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45967.411928240741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45967.411928240741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45967.411928240741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45967.411928240741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45967.411928240741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45967.411928240741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45967.411928240741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45967.411928240741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45967.411928240741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45967.411928240741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45967.411928240741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45967.411928240741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45967.411928240741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45967.411928240741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45967.411928240741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45967.411928240741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45967.411928240741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45967.411928240741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45967.411928240741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45967.411928240741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45967.411928240741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45967.411928240741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45967.411928240741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45967.411928240741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45967.411928240741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45967.411928240741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45967.411928240741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45967.411928240741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45967.411928240741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45967.411928240741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45967.411928240741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45967.411928240741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45967.411928240741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45967.411928240741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45967.411928240741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45967.411928240741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45967.411928240741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45967.411928240741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45967.411928240741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45967.411928240741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45967.411928240741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45967.411928240741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45967.411928240741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45967.411928240741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45967.411928240741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45967.411928240741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45967.411928240741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45967.411928240741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45967.411928240741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45967.411928240741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45967.411928240741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45967.411928240741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45967.411928240741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45967.411928240741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45967.411928240741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45967.411928240741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45967.411928240741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45967.411928240741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45967.411928240741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45967.411928240741</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45967.411928240741</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45967.411928240741</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45967.411928240741</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45967.411928240741</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45967.411928240741</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45967.411928240741</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45967.411928240741</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45967.411928240741</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45967.411928240741</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45967.411928240741</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45967.411928240741</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45967.411928240741</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45967.411928240741</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45967.411928240741</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workbookViewId="0">
      <selection activeCell="E2" sqref="E2:F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39130</v>
      </c>
      <c r="B2" s="61" t="str">
        <f>IFERROR(VLOOKUP(D2,DB!A:K,11,0),"")</f>
        <v>R6</v>
      </c>
      <c r="C2" s="61">
        <v>2</v>
      </c>
      <c r="D2" s="61" t="s">
        <v>29994</v>
      </c>
      <c r="E2" s="61" t="s">
        <v>39102</v>
      </c>
      <c r="F2" s="158">
        <v>45967.368796296294</v>
      </c>
      <c r="G2" s="159">
        <f ca="1">IFERROR(NOW()-F2,"-")</f>
        <v>4.3131944446940906E-2</v>
      </c>
      <c r="H2" s="160">
        <v>45967.362395833334</v>
      </c>
      <c r="I2" s="86" t="str">
        <f>IFERROR(VLOOKUP(D2,DB!A:F,6,0),"")</f>
        <v>SCECO</v>
      </c>
      <c r="J2" s="61" t="str">
        <f>IFERROR(VLOOKUP(D2,DB!A:G,7,0),"")</f>
        <v>Dead</v>
      </c>
      <c r="K2" s="161" t="s">
        <v>39131</v>
      </c>
      <c r="L2" s="162" t="str">
        <f>IFERROR(VLOOKUP(D2,DB!A:I,9,0),"")</f>
        <v>Latis</v>
      </c>
    </row>
    <row r="3" spans="1:12" ht="31.5" customHeight="1">
      <c r="A3" s="86"/>
      <c r="B3" s="61" t="str">
        <f>IFERROR(VLOOKUP(D3,DB!A:K,11,0),"")</f>
        <v/>
      </c>
      <c r="C3" s="61"/>
      <c r="D3" s="61"/>
      <c r="E3" s="61"/>
      <c r="F3" s="158"/>
      <c r="G3" s="159">
        <f ca="1">IFERROR(NOW()-F3,"-")</f>
        <v>45967.411928240741</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45967.411928240741</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45967.411928240741</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45967.411928240741</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45967.411928240741</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45967.411928240741</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45967.411928240741</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45967.411928240741</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45967.411928240741</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45967.411928240741</v>
      </c>
      <c r="H12" s="160" t="s">
        <v>39107</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45967.411928240741</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45967.411928240741</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45967.411928240741</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45967.411928240741</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45967.411928240741</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45967.411928240741</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45967.411928240741</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45967.411928240741</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45967.411928240741</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45967.411928240741</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45967.411928240741</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45967.411928240741</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39108</v>
      </c>
      <c r="D25" s="61"/>
      <c r="E25" s="61"/>
      <c r="F25" s="158"/>
      <c r="G25" s="159">
        <f ca="1">IFERROR(NOW()-F25,"-")</f>
        <v>45967.411928240741</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45967.411928240741</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45967.411928240741</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45967.411928240741</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45967.411928240741</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45967.411928240741</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45967.411928240741</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45967.411928240741</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45967.411928240741</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45967.411928240741</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45967.411928240741</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45967.411928240741</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45967.411928240741</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45967.411928240741</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45967.411928240741</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45967.411928240741</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45967.411928240741</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45967.411928240741</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