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951" documentId="120_S{2AC9BD13-BADA-5192-A53E-5A8FF88502F6}" xr6:coauthVersionLast="47" xr6:coauthVersionMax="47" xr10:uidLastSave="{8F5C3C9B-C90E-4335-AB9E-998851D10A57}"/>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0" i="3" l="1"/>
  <c r="B4" i="4"/>
  <c r="B5" i="4"/>
  <c r="B6" i="4"/>
  <c r="B7" i="4"/>
  <c r="B8" i="4"/>
  <c r="B9" i="4"/>
  <c r="B10" i="4"/>
  <c r="B11" i="4"/>
  <c r="B12" i="4"/>
  <c r="B3" i="4"/>
  <c r="G5" i="4"/>
  <c r="I5" i="4"/>
  <c r="J5" i="4"/>
  <c r="L3" i="4"/>
  <c r="L4" i="4"/>
  <c r="L5" i="4"/>
  <c r="L6" i="4"/>
  <c r="L7" i="4"/>
  <c r="B7"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9" i="3"/>
  <c r="D6"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B5" i="1"/>
  <c r="G5" i="1"/>
  <c r="I5" i="1"/>
  <c r="J5" i="1"/>
  <c r="L5" i="1"/>
  <c r="B6" i="1"/>
  <c r="G6" i="1"/>
  <c r="I6" i="1"/>
  <c r="J6" i="1"/>
  <c r="L6" i="1"/>
  <c r="D5" i="3"/>
  <c r="D7" i="3"/>
  <c r="D8"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G2" i="1"/>
  <c r="G5" i="5"/>
  <c r="G3" i="4"/>
  <c r="I3" i="4"/>
  <c r="J3" i="4"/>
  <c r="G4" i="4"/>
  <c r="I4" i="4"/>
  <c r="J4" i="4"/>
  <c r="G6" i="4"/>
  <c r="I6" i="4"/>
  <c r="J6" i="4"/>
  <c r="G7" i="4"/>
  <c r="I7" i="4"/>
  <c r="J7" i="4"/>
  <c r="G8" i="4"/>
  <c r="I8" i="4"/>
  <c r="J8" i="4"/>
  <c r="L8" i="4"/>
  <c r="G9" i="4"/>
  <c r="I9" i="4"/>
  <c r="J9" i="4"/>
  <c r="L9" i="4"/>
  <c r="G10" i="4"/>
  <c r="I10" i="4"/>
  <c r="J10" i="4"/>
  <c r="L10" i="4"/>
  <c r="G11" i="4"/>
  <c r="I11" i="4"/>
  <c r="J11" i="4"/>
  <c r="L11"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G2" i="4"/>
  <c r="B4" i="2"/>
  <c r="G4" i="2"/>
  <c r="I4" i="2"/>
  <c r="J4" i="2"/>
  <c r="L4" i="2"/>
  <c r="B5" i="2"/>
  <c r="G5" i="2"/>
  <c r="I5" i="2"/>
  <c r="J5" i="2"/>
  <c r="L5" i="2"/>
  <c r="B6" i="2"/>
  <c r="G6" i="2"/>
  <c r="I6" i="2"/>
  <c r="J6" i="2"/>
  <c r="L6"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alcChain>
</file>

<file path=xl/sharedStrings.xml><?xml version="1.0" encoding="utf-8"?>
<sst xmlns="http://schemas.openxmlformats.org/spreadsheetml/2006/main" count="181596" uniqueCount="39213">
  <si>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</si>
  <si>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</si>
  <si>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</si>
  <si>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</si>
  <si>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</si>
  <si>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</si>
  <si>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</si>
  <si>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</si>
  <si>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</si>
  <si>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</si>
  <si>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</si>
  <si>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</si>
  <si>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</si>
  <si>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</si>
  <si>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</si>
  <si>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</si>
  <si>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</si>
  <si>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</si>
  <si>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</si>
  <si>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</si>
  <si>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</si>
  <si>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</si>
  <si>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</si>
  <si>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</si>
  <si>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</si>
  <si>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</si>
  <si>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</si>
  <si>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</si>
  <si>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</si>
  <si>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</si>
  <si>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</si>
  <si>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</si>
  <si>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</si>
  <si>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</si>
  <si>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</si>
  <si>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</si>
  <si>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</si>
  <si>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</si>
  <si>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</si>
  <si>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</si>
  <si>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</si>
  <si>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</si>
  <si>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</si>
  <si>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</si>
  <si>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</si>
  <si>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</si>
  <si>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</si>
  <si>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</si>
  <si>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</si>
  <si>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</si>
  <si>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</si>
  <si>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</si>
  <si>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</si>
  <si>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</si>
  <si>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</si>
  <si>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</si>
  <si>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</si>
  <si>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</si>
  <si>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</si>
  <si>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</si>
  <si>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</si>
  <si>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</si>
  <si>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</si>
  <si>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</si>
  <si>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</si>
  <si>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</si>
  <si>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</si>
  <si>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</si>
  <si>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</si>
  <si>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</si>
  <si>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</si>
  <si>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</si>
  <si>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</si>
  <si>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</si>
  <si>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</si>
  <si>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</si>
  <si>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</si>
  <si>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</si>
  <si>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</si>
  <si>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</si>
  <si>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</si>
  <si>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</si>
  <si>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</si>
  <si>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</si>
  <si>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</si>
  <si>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</si>
  <si>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</si>
  <si>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</si>
  <si>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</si>
  <si>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</si>
  <si>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</si>
  <si>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</si>
  <si>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</si>
  <si>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</si>
  <si>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</si>
  <si>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</si>
  <si>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</si>
  <si>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</si>
  <si>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</si>
  <si>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</si>
  <si>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</si>
  <si>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</si>
  <si>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</si>
  <si>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</si>
  <si>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</si>
  <si>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</si>
  <si>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</si>
  <si>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</si>
  <si>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</si>
  <si>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</si>
  <si>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</si>
  <si>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</si>
  <si>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</si>
  <si>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</si>
  <si>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</si>
  <si>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</si>
  <si>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</si>
  <si>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</si>
  <si>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</si>
  <si>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</si>
  <si>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</si>
  <si>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</si>
  <si>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</si>
  <si>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</si>
  <si>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</si>
  <si>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</si>
  <si>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</si>
  <si>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</si>
  <si>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</si>
  <si>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</si>
  <si>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</si>
  <si>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</si>
  <si>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</si>
  <si>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</si>
  <si>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</si>
  <si>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</si>
  <si>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</si>
  <si>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</si>
  <si>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</si>
  <si>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</si>
  <si>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</si>
  <si>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</si>
  <si>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</si>
  <si>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</si>
  <si>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</si>
  <si>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</si>
  <si>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</si>
  <si>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</si>
  <si>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</si>
  <si>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</si>
  <si>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</si>
  <si>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</si>
  <si>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</si>
  <si>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</si>
  <si>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</si>
  <si>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</si>
  <si>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</si>
  <si>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</si>
  <si>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</si>
  <si>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</si>
  <si>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</si>
  <si>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</si>
  <si>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</si>
  <si>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</si>
  <si>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</si>
  <si>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</si>
  <si>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</si>
  <si>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</si>
  <si>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</si>
  <si>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</si>
  <si>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</si>
  <si>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</si>
  <si>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</si>
  <si>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</si>
  <si>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</si>
  <si>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</si>
  <si>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</si>
  <si>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</si>
  <si>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</si>
  <si>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</si>
  <si>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</si>
  <si>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</si>
  <si>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</si>
  <si>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</si>
  <si>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</si>
  <si>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</si>
  <si>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</si>
  <si>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</si>
  <si>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</si>
  <si>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</si>
  <si>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</si>
  <si>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</si>
  <si>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</si>
  <si>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</si>
  <si>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</si>
  <si>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</si>
  <si>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</si>
  <si>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</si>
  <si>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</si>
  <si>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</si>
  <si>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</si>
  <si>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</si>
  <si>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</si>
  <si>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</si>
  <si>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</si>
  <si>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</si>
  <si>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</si>
  <si>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</si>
  <si>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</si>
  <si>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</si>
  <si>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</si>
  <si>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</si>
  <si>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</si>
  <si>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</si>
  <si>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</si>
  <si>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</si>
  <si>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</si>
  <si>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</si>
  <si>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</si>
  <si>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</si>
  <si>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</si>
  <si>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</si>
  <si>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</si>
  <si>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</si>
  <si>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</si>
  <si>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</si>
  <si>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</si>
  <si>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</si>
  <si>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</si>
  <si>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</si>
  <si>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</si>
  <si>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</si>
  <si>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</si>
  <si>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</si>
  <si>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</si>
  <si>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</si>
  <si>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</si>
  <si>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</si>
  <si>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</si>
  <si>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</si>
  <si>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</si>
  <si>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</si>
  <si>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</si>
  <si>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</si>
  <si>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</si>
  <si>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</si>
  <si>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</si>
  <si>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</si>
  <si>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</si>
  <si>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</si>
  <si>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</si>
  <si>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</si>
  <si>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</si>
  <si>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</si>
  <si>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</si>
  <si>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</si>
  <si>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</si>
  <si>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</si>
  <si>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</si>
  <si>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</si>
  <si>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</si>
  <si>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</si>
  <si>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</si>
  <si>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</si>
  <si>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</si>
  <si>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</si>
  <si>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</si>
  <si>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</si>
  <si>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</si>
  <si>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</si>
  <si>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</si>
  <si>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</si>
  <si>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</si>
  <si>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</si>
  <si>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</si>
  <si>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</si>
  <si>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</si>
  <si>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</si>
  <si>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</si>
  <si>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</si>
  <si>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</si>
  <si>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</si>
  <si>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</si>
  <si>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</si>
  <si>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</si>
  <si>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</si>
  <si>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</si>
  <si>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</si>
  <si>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</si>
  <si>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</si>
  <si>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</si>
  <si>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</si>
  <si>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</si>
  <si>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</si>
  <si>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</si>
  <si>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</si>
  <si>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</si>
  <si>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</si>
  <si>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</si>
  <si>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</si>
  <si>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</si>
  <si>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</si>
  <si>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</si>
  <si>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</si>
  <si>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</si>
  <si>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</si>
  <si>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</si>
  <si>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</si>
  <si>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</si>
  <si>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</si>
  <si>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</si>
  <si>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</si>
  <si>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</si>
  <si>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</si>
  <si>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</si>
  <si>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</si>
  <si>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</si>
  <si>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</si>
  <si>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</si>
  <si>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</si>
  <si>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</si>
  <si>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</si>
  <si>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</si>
  <si>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</si>
  <si>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</si>
  <si>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</si>
  <si>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</si>
  <si>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</si>
  <si>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</si>
  <si>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</si>
  <si>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</si>
  <si>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</si>
  <si>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</si>
  <si>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</si>
  <si>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</si>
  <si>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</si>
  <si>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</si>
  <si>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</si>
  <si>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</si>
  <si>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</si>
  <si>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</si>
  <si>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</si>
  <si>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</si>
  <si>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</si>
  <si>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</si>
  <si>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</si>
  <si>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</si>
  <si>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</si>
  <si>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</si>
  <si>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</si>
  <si>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</si>
  <si>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</si>
  <si>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</si>
  <si>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</si>
  <si>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</si>
  <si>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</si>
  <si>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</si>
  <si>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</si>
  <si>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</si>
  <si>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</si>
  <si>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</si>
  <si>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</si>
  <si>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</si>
  <si>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</si>
  <si>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</si>
  <si>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</si>
  <si>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</si>
  <si>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</si>
  <si>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</si>
  <si>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</si>
  <si>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</si>
  <si>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</si>
  <si>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</si>
  <si>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</si>
  <si>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</si>
  <si>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</si>
  <si>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</si>
  <si>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</si>
  <si>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</si>
  <si>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</si>
  <si>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</si>
  <si>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</si>
  <si>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</si>
  <si>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</si>
  <si>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</si>
  <si>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</si>
  <si>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</si>
  <si>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</si>
  <si>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</si>
  <si>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</si>
  <si>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</si>
  <si>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</si>
  <si>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</si>
  <si>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</si>
  <si>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</si>
  <si>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</si>
  <si>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</si>
  <si>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</si>
  <si>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</si>
  <si>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</si>
  <si>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</si>
  <si>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</si>
  <si>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</si>
  <si>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</si>
  <si>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</si>
  <si>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</si>
  <si>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</si>
  <si>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</si>
  <si>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</si>
  <si>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</si>
  <si>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</si>
  <si>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</si>
  <si>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</si>
  <si>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</si>
  <si>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</si>
  <si>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</si>
  <si>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</si>
  <si>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</si>
  <si>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</si>
  <si>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</si>
  <si>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</si>
  <si>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</si>
  <si>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</si>
  <si>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</si>
  <si>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</si>
  <si>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</si>
  <si>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</si>
  <si>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</si>
  <si>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</si>
  <si>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</si>
  <si>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</si>
  <si>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</si>
  <si>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</si>
  <si>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</si>
  <si>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</si>
  <si>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</si>
  <si>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</si>
  <si>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</si>
  <si>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</si>
  <si>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</si>
  <si>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</si>
  <si>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</si>
  <si>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</si>
  <si>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</si>
  <si>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</si>
  <si>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</si>
  <si>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</si>
  <si>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</si>
  <si>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</si>
  <si>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</si>
  <si>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</si>
  <si>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</si>
  <si>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</si>
  <si>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</si>
  <si>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</si>
  <si>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</si>
  <si>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</si>
  <si>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</si>
  <si>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</si>
  <si>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</si>
  <si>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</si>
  <si>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</si>
  <si>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</si>
  <si>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</si>
  <si>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</si>
  <si>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</si>
  <si>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</si>
  <si>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</si>
  <si>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</si>
  <si>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</si>
  <si>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</si>
  <si>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</si>
  <si>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</si>
  <si>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</si>
  <si>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</si>
  <si>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</si>
  <si>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</si>
  <si>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</si>
  <si>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</si>
  <si>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</si>
  <si>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</si>
  <si>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</si>
  <si>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</si>
  <si>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</si>
  <si>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</si>
  <si>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</si>
  <si>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</si>
  <si>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</si>
  <si>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</si>
  <si>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</si>
  <si>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</si>
  <si>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</si>
  <si>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</si>
  <si>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</si>
  <si>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</si>
  <si>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</si>
  <si>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</si>
  <si>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</si>
  <si>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</si>
  <si>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</si>
  <si>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</si>
  <si>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</si>
  <si>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</si>
  <si>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</si>
  <si>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</si>
  <si>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</si>
  <si>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</si>
  <si>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</si>
  <si>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</si>
  <si>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</si>
  <si>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</si>
  <si>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</si>
  <si>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</si>
  <si>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</si>
  <si>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</si>
  <si>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</si>
  <si>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</si>
  <si>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</si>
  <si>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</si>
  <si>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</si>
  <si>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</si>
  <si>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</si>
  <si>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</si>
  <si>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</si>
  <si>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</si>
  <si>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</si>
  <si>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</si>
  <si>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</si>
  <si>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</si>
  <si>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</si>
  <si>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</si>
  <si>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</si>
  <si>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</si>
  <si>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</si>
  <si>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</si>
  <si>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</si>
  <si>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</si>
  <si>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</si>
  <si>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</si>
  <si>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</si>
  <si>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</si>
  <si>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</si>
  <si>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</si>
  <si>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</si>
  <si>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</si>
  <si>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</si>
  <si>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</si>
  <si>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</si>
  <si>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</si>
  <si>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</si>
  <si>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</si>
  <si>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</si>
  <si>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</si>
  <si>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</si>
  <si>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</si>
  <si>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</si>
  <si>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</si>
  <si>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</si>
  <si>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</si>
  <si>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</si>
  <si>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</si>
  <si>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</si>
  <si>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</si>
  <si>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</si>
  <si>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</si>
  <si>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</si>
  <si>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</si>
  <si>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</si>
  <si>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</si>
  <si>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</si>
  <si>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</si>
  <si>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</si>
  <si>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</si>
  <si>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</si>
  <si>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</si>
  <si>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</si>
  <si>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</si>
  <si>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</si>
  <si>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</si>
  <si>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</si>
  <si>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</si>
  <si>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</si>
  <si>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</si>
  <si>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</si>
  <si>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</si>
  <si>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</si>
  <si>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</si>
  <si>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</si>
  <si>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</si>
  <si>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</si>
  <si>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</si>
  <si>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</si>
  <si>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</si>
  <si>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</si>
  <si>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</si>
  <si>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</si>
  <si>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</si>
  <si>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</si>
  <si>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</si>
  <si>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</si>
  <si>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</si>
  <si>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</si>
  <si>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</si>
  <si>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</si>
  <si>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</si>
  <si>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</si>
  <si>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</si>
  <si>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</si>
  <si>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</si>
  <si>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</si>
  <si>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</si>
  <si>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</si>
  <si>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</si>
  <si>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</si>
  <si>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</si>
  <si>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</si>
  <si>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</si>
  <si>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</si>
  <si>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</si>
  <si>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</si>
  <si>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</si>
  <si>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</si>
  <si>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</si>
  <si>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</si>
  <si>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</si>
  <si>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</si>
  <si>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</si>
  <si>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</si>
  <si>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</si>
  <si>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</si>
  <si>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</si>
  <si>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</si>
  <si>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</si>
  <si>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</si>
  <si>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</si>
  <si>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</si>
  <si>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</si>
  <si>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</si>
  <si>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</si>
  <si>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</si>
  <si>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</si>
  <si>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</si>
  <si>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</si>
  <si>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</si>
  <si>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</si>
  <si>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</si>
  <si>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</si>
  <si>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</si>
  <si>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</si>
  <si>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</si>
  <si>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</si>
  <si>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</si>
  <si>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</si>
  <si>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</si>
  <si>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</si>
  <si>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</si>
  <si>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</si>
  <si>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</si>
  <si>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</si>
  <si>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</si>
  <si>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</si>
  <si>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</si>
  <si>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</si>
  <si>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</si>
  <si>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</si>
  <si>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</si>
  <si>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</si>
  <si>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</si>
  <si>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</si>
  <si>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</si>
  <si>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</si>
  <si>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</si>
  <si>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</si>
  <si>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</si>
  <si>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</si>
  <si>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</si>
  <si>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</si>
  <si>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</si>
  <si>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</si>
  <si>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</si>
  <si>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</si>
  <si>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</si>
  <si>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</si>
  <si>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</si>
  <si>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</si>
  <si>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</si>
  <si>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</si>
  <si>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</si>
  <si>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</si>
  <si>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</si>
  <si>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</si>
  <si>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</si>
  <si>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</si>
  <si>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</si>
  <si>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</si>
  <si>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</si>
  <si>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</si>
  <si>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</si>
  <si>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</si>
  <si>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</si>
  <si>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</si>
  <si>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</si>
  <si>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</si>
  <si>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</si>
  <si>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</si>
  <si>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</si>
  <si>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</si>
  <si>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</si>
  <si>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</si>
  <si>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</si>
  <si>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</si>
  <si>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</si>
  <si>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</si>
  <si>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</si>
  <si>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</si>
  <si>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</si>
  <si>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</si>
  <si>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</si>
  <si>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</si>
  <si>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</si>
  <si>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</si>
  <si>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</si>
  <si>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</si>
  <si>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</si>
  <si>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</si>
  <si>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</si>
  <si>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</si>
  <si>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</si>
  <si>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</si>
  <si>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</si>
  <si>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</si>
  <si>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</si>
  <si>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</si>
  <si>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</si>
  <si>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</si>
  <si>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</si>
  <si>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</si>
  <si>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</si>
  <si>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</si>
  <si>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</si>
  <si>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</si>
  <si>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</si>
  <si>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</si>
  <si>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</si>
  <si>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</si>
  <si>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</si>
  <si>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</si>
  <si>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</si>
  <si>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</si>
  <si>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</si>
  <si>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</si>
  <si>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</si>
  <si>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</si>
  <si>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</si>
  <si>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</si>
  <si>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</si>
  <si>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</si>
  <si>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</si>
  <si>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</si>
  <si>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</si>
  <si>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</si>
  <si>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</si>
  <si>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</si>
  <si>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</si>
  <si>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</si>
  <si>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</si>
  <si>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</si>
  <si>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</si>
  <si>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</si>
  <si>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</si>
  <si>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</si>
  <si>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</si>
  <si>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</si>
  <si>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</si>
  <si>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</si>
  <si>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</si>
  <si>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</si>
  <si>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</si>
  <si>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</si>
  <si>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</si>
  <si>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</si>
  <si>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</si>
  <si>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</si>
  <si>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</si>
  <si>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</si>
  <si>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</si>
  <si>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</si>
  <si>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</si>
  <si>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</si>
  <si>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</si>
  <si>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</si>
  <si>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</si>
  <si>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</si>
  <si>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</si>
  <si>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</si>
  <si>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</si>
  <si>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</si>
  <si>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</si>
  <si>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</si>
  <si>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</si>
  <si>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</si>
  <si>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</si>
  <si>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</si>
  <si>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</si>
  <si>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</si>
  <si>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</si>
  <si>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</si>
  <si>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</si>
  <si>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</si>
  <si>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</si>
  <si>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</si>
  <si>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</si>
  <si>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</si>
  <si>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</si>
  <si>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</si>
  <si>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</si>
  <si>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</si>
  <si>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</si>
  <si>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</si>
  <si>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</si>
  <si>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</si>
  <si>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</si>
  <si>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</si>
  <si>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</si>
  <si>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</si>
  <si>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</si>
  <si>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</si>
  <si>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</si>
  <si>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</si>
  <si>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</si>
  <si>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</si>
  <si>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</si>
  <si>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</si>
  <si>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</si>
  <si>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</si>
  <si>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</si>
  <si>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</si>
  <si>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</si>
  <si>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</si>
  <si>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</si>
  <si>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</si>
  <si>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</si>
  <si>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</si>
  <si>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</si>
  <si>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</si>
  <si>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</si>
  <si>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</si>
  <si>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</si>
  <si>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</si>
  <si>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</si>
  <si>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</si>
  <si>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</si>
  <si>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</si>
  <si>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</si>
  <si>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</si>
  <si>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</si>
  <si>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</si>
  <si>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</si>
  <si>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</si>
  <si>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</si>
  <si>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</si>
  <si>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</si>
  <si>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</si>
  <si>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</si>
  <si>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</si>
  <si>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</si>
  <si>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</si>
  <si>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</si>
  <si>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</si>
  <si>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</si>
  <si>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</si>
  <si>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</si>
  <si>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</si>
  <si>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</si>
  <si>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</si>
  <si>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</si>
  <si>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</si>
  <si>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</si>
  <si>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</si>
  <si>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</si>
  <si>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</si>
  <si>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</si>
  <si>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</si>
  <si>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</si>
  <si>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</si>
  <si>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</si>
  <si>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</si>
  <si>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</si>
  <si>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</si>
  <si>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</si>
  <si>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</si>
  <si>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</si>
  <si>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</si>
  <si>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</si>
  <si>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</si>
  <si>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</si>
  <si>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</si>
  <si>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</si>
  <si>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</si>
  <si>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</si>
  <si>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</si>
  <si>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</si>
  <si>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</si>
  <si>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</si>
  <si>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</si>
  <si>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</si>
  <si>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</si>
  <si>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</si>
  <si>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</si>
  <si>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</si>
  <si>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</si>
  <si>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</si>
  <si>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</si>
  <si>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</si>
  <si>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</si>
  <si>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</si>
  <si>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</si>
  <si>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</si>
  <si>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</si>
  <si>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</si>
  <si>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</si>
  <si>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</si>
  <si>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</si>
  <si>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</si>
  <si>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</si>
  <si>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</si>
  <si>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</si>
  <si>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</si>
  <si>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</si>
  <si>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</si>
  <si>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</si>
  <si>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</si>
  <si>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</si>
  <si>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</si>
  <si>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</si>
  <si>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</si>
  <si>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</si>
  <si>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</si>
  <si>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</si>
  <si>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</si>
  <si>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</si>
  <si>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</si>
  <si>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</si>
  <si>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</si>
  <si>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</si>
  <si>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</si>
  <si>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</si>
  <si>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</si>
  <si>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</si>
  <si>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</si>
  <si>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</si>
  <si>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</si>
  <si>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</si>
  <si>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</si>
  <si>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</si>
  <si>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</si>
  <si>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</si>
  <si>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</si>
  <si>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</si>
  <si>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</si>
  <si>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</si>
  <si>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</si>
  <si>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</si>
  <si>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</si>
  <si>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</si>
  <si>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</si>
  <si>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</si>
  <si>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</si>
  <si>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</si>
  <si>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</si>
  <si>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</si>
  <si>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</si>
  <si>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</si>
  <si>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</si>
  <si>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</si>
  <si>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</si>
  <si>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</si>
  <si>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</si>
  <si>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</si>
  <si>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</si>
  <si>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</si>
  <si>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</si>
  <si>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</si>
  <si>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</si>
  <si>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</si>
  <si>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</si>
  <si>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</si>
  <si>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</si>
  <si>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</si>
  <si>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</si>
  <si>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</si>
  <si>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</si>
  <si>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</si>
  <si>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</si>
  <si>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</si>
  <si>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</si>
  <si>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</si>
  <si>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</si>
  <si>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</si>
  <si>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</si>
  <si>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</si>
  <si>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</si>
  <si>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</si>
  <si>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</si>
  <si>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</si>
  <si>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</si>
  <si>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</si>
  <si>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</si>
  <si>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</si>
  <si>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</si>
  <si>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</si>
  <si>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</si>
  <si>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</si>
  <si>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</si>
  <si>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</si>
  <si>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</si>
  <si>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</si>
  <si>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</si>
  <si>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</si>
  <si>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</si>
  <si>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</si>
  <si>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</si>
  <si>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</si>
  <si>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</si>
  <si>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</si>
  <si>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</si>
  <si>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</si>
  <si>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</si>
  <si>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</si>
  <si>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</si>
  <si>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</si>
  <si>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</si>
  <si>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</si>
  <si>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</si>
  <si>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</si>
  <si>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</si>
  <si>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</si>
  <si>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</si>
  <si>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</si>
  <si>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</si>
  <si>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</si>
  <si>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</si>
  <si>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</si>
  <si>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</si>
  <si>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</si>
  <si>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</si>
  <si>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</si>
  <si>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</si>
  <si>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</si>
  <si>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</si>
  <si>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</si>
  <si>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</si>
  <si>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</si>
  <si>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</si>
  <si>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</si>
  <si>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</si>
  <si>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</si>
  <si>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</si>
  <si>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</si>
  <si>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</si>
  <si>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</si>
  <si>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</si>
  <si>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</si>
  <si>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</si>
  <si>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</si>
  <si>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</si>
  <si>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</si>
  <si>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</si>
  <si>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</si>
  <si>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</si>
  <si>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</si>
  <si>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</si>
  <si>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</si>
  <si>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</si>
  <si>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</si>
  <si>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</si>
  <si>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</si>
  <si>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</si>
  <si>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</si>
  <si>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</si>
  <si>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</si>
  <si>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</si>
  <si>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</si>
  <si>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</si>
  <si>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</si>
  <si>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</si>
  <si>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</si>
  <si>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</si>
  <si>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</si>
  <si>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</si>
  <si>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</si>
  <si>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</si>
  <si>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</si>
  <si>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</si>
  <si>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</si>
  <si>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</si>
  <si>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</si>
  <si>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</si>
  <si>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</si>
  <si>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</si>
  <si>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</si>
  <si>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</si>
  <si>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</si>
  <si>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</si>
  <si>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</si>
  <si>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</si>
  <si>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</si>
  <si>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</si>
  <si>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</si>
  <si>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</si>
  <si>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</si>
  <si>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</si>
  <si>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</si>
  <si>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</si>
  <si>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</si>
  <si>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</si>
  <si>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</si>
  <si>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</si>
  <si>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</si>
  <si>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</si>
  <si>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</si>
  <si>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</si>
  <si>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</si>
  <si>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</si>
  <si>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</si>
  <si>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</si>
  <si>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</si>
  <si>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</si>
  <si>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</si>
  <si>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</si>
  <si>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</si>
  <si>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</si>
  <si>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</si>
  <si>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</si>
  <si>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</si>
  <si>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</si>
  <si>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</si>
  <si>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</si>
  <si>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</si>
  <si>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</si>
  <si>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</si>
  <si>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</si>
  <si>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</si>
  <si>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</si>
  <si>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</si>
  <si>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</si>
  <si>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</si>
  <si>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</si>
  <si>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</si>
  <si>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</si>
  <si>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</si>
  <si>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</si>
  <si>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</si>
  <si>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</si>
  <si>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</si>
  <si>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</si>
  <si>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</si>
  <si>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</si>
  <si>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</si>
  <si>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</si>
  <si>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</si>
  <si>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</si>
  <si>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</si>
  <si>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</si>
  <si>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</si>
  <si>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</si>
  <si>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</si>
  <si>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</si>
  <si>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</si>
  <si>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</si>
  <si>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</si>
  <si>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</si>
  <si>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</si>
  <si>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</si>
  <si>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</si>
  <si>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</si>
  <si>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</si>
  <si>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</si>
  <si>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</si>
  <si>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</si>
  <si>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</si>
  <si>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</si>
  <si>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</si>
  <si>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</si>
  <si>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</si>
  <si>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</si>
  <si>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</si>
  <si>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</si>
  <si>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</si>
  <si>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</si>
  <si>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</si>
  <si>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</si>
  <si>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</si>
  <si>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</si>
  <si>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</si>
  <si>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</si>
  <si>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</si>
  <si>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</si>
  <si>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</si>
  <si>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</si>
  <si>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</si>
  <si>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</si>
  <si>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</si>
  <si>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</si>
  <si>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</si>
  <si>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</si>
  <si>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</si>
  <si>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</si>
  <si>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</si>
  <si>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</si>
  <si>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</si>
  <si>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</si>
  <si>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</si>
  <si>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</si>
  <si>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</si>
  <si>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</si>
  <si>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</si>
  <si>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</si>
  <si>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</si>
  <si>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</si>
  <si>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</si>
  <si>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</si>
  <si>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</si>
  <si>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</si>
  <si>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</si>
  <si>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</si>
  <si>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</si>
  <si>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</si>
  <si>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</si>
  <si>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</si>
  <si>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</si>
  <si>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</si>
  <si>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</si>
  <si>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</si>
  <si>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</si>
  <si>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</si>
  <si>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</si>
  <si>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</si>
  <si>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</si>
  <si>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</si>
  <si>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</si>
  <si>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</si>
  <si>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</si>
  <si>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</si>
  <si>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</si>
  <si>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</si>
  <si>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</si>
  <si>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</si>
  <si>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</si>
  <si>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</si>
  <si>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</si>
  <si>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</si>
  <si>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</si>
  <si>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</si>
  <si>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</si>
  <si>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</si>
  <si>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</si>
  <si>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</si>
  <si>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</si>
  <si>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</si>
  <si>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</si>
  <si>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</si>
  <si>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</si>
  <si>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</si>
  <si>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</si>
  <si>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</si>
  <si>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</si>
  <si>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</si>
  <si>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</si>
  <si>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</si>
  <si>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</si>
  <si>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</si>
  <si>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</si>
  <si>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</si>
  <si>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</si>
  <si>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</si>
  <si>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</si>
  <si>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</si>
  <si>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</si>
  <si>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</si>
  <si>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</si>
  <si>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</si>
  <si>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</si>
  <si>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</si>
  <si>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</si>
  <si>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</si>
  <si>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</si>
  <si>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</si>
  <si>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</si>
  <si>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</si>
  <si>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</si>
  <si>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</si>
  <si>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</si>
  <si>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</si>
  <si>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</si>
  <si>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</si>
  <si>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</si>
  <si>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</si>
  <si>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</si>
  <si>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</si>
  <si>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</si>
  <si>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</si>
  <si>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</si>
  <si>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</si>
  <si>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</si>
  <si>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</si>
  <si>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</si>
  <si>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</si>
  <si>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</si>
  <si>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</si>
  <si>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</si>
  <si>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</si>
  <si>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</si>
  <si>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</si>
  <si>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</si>
  <si>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</si>
  <si>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</si>
  <si>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</si>
  <si>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</si>
  <si>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</si>
  <si>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</si>
  <si>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</si>
  <si>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</si>
  <si>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</si>
  <si>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</si>
  <si>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</si>
  <si>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</si>
  <si>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</si>
  <si>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</si>
  <si>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</si>
  <si>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</si>
  <si>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</si>
  <si>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</si>
  <si>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</si>
  <si>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</si>
  <si>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</si>
  <si>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</si>
  <si>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</si>
  <si>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</si>
  <si>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</si>
  <si>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</si>
  <si>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</si>
  <si>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</si>
  <si>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</si>
  <si>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</si>
  <si>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</si>
  <si>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</si>
  <si>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</si>
  <si>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</si>
  <si>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</si>
  <si>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</si>
  <si>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</si>
  <si>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</si>
  <si>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</si>
  <si>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</si>
  <si>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</si>
  <si>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</si>
  <si>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</si>
  <si>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</si>
  <si>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</si>
  <si>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</si>
  <si>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</si>
  <si>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</si>
  <si>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</si>
  <si>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</si>
  <si>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</si>
  <si>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</si>
  <si>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</si>
  <si>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</si>
  <si>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</si>
  <si>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</si>
  <si>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</si>
  <si>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</si>
  <si>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</si>
  <si>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</si>
  <si>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</si>
  <si>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</si>
  <si>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</si>
  <si>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</si>
  <si>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</si>
  <si>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</si>
  <si>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</si>
  <si>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</si>
  <si>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</si>
  <si>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</si>
  <si>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</si>
  <si>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</si>
  <si>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</si>
  <si>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</si>
  <si>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</si>
  <si>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</si>
  <si>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</si>
  <si>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</si>
  <si>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</si>
  <si>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</si>
  <si>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</si>
  <si>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</si>
  <si>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</si>
  <si>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</si>
  <si>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</si>
  <si>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</si>
  <si>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</si>
  <si>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</si>
  <si>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</si>
  <si>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</si>
  <si>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</si>
  <si>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</si>
  <si>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</si>
  <si>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</si>
  <si>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</si>
  <si>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</si>
  <si>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</si>
  <si>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</si>
  <si>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</si>
  <si>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</si>
  <si>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</si>
  <si>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</si>
  <si>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</si>
  <si>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</si>
  <si>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</si>
  <si>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</si>
  <si>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</si>
  <si>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</si>
  <si>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</si>
  <si>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</si>
  <si>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</si>
  <si>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</si>
  <si>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</si>
  <si>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</si>
  <si>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</si>
  <si>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</si>
  <si>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</si>
  <si>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</si>
  <si>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</si>
  <si>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</si>
  <si>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</si>
  <si>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</si>
  <si>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</si>
  <si>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</si>
  <si>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</si>
  <si>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</si>
  <si>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</si>
  <si>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</si>
  <si>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</si>
  <si>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</si>
  <si>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</si>
  <si>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</si>
  <si>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</si>
  <si>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</si>
  <si>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</si>
  <si>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</si>
  <si>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</si>
  <si>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</si>
  <si>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</si>
  <si>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</si>
  <si>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</si>
  <si>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</si>
  <si>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</si>
  <si>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</si>
  <si>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</si>
  <si>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</si>
  <si>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</si>
  <si>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</si>
  <si>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</si>
  <si>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</si>
  <si>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</si>
  <si>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</si>
  <si>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</si>
  <si>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</si>
  <si>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</si>
  <si>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</si>
  <si>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</si>
  <si>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</si>
  <si>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</si>
  <si>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</si>
  <si>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</si>
  <si>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</si>
  <si>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</si>
  <si>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</si>
  <si>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</si>
  <si>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</si>
  <si>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</si>
  <si>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</si>
  <si>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</si>
  <si>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</si>
  <si>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</si>
  <si>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</si>
  <si>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</si>
  <si>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</si>
  <si>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</si>
  <si>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</si>
  <si>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</si>
  <si>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</si>
  <si>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</si>
  <si>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</si>
  <si>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</si>
  <si>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</si>
  <si>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</si>
  <si>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</si>
  <si>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</si>
  <si>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</si>
  <si>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</si>
  <si>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</si>
  <si>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</si>
  <si>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</si>
  <si>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</si>
  <si>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</si>
  <si>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</si>
  <si>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</si>
  <si>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</si>
  <si>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</si>
  <si>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</si>
  <si>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</si>
  <si>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</si>
  <si>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</si>
  <si>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</si>
  <si>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</si>
  <si>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</si>
  <si>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</si>
  <si>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</si>
  <si>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</si>
  <si>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</si>
  <si>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</si>
  <si>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</si>
  <si>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</si>
  <si>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</si>
  <si>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</si>
  <si>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</si>
  <si>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</si>
  <si>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</si>
  <si>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</si>
  <si>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</si>
  <si>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</si>
  <si>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</si>
  <si>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</si>
  <si>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</si>
  <si>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</si>
  <si>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</si>
  <si>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</si>
  <si>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</si>
  <si>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</si>
  <si>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</si>
  <si>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</si>
  <si>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</si>
  <si>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</si>
  <si>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</si>
  <si>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</si>
  <si>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</si>
  <si>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</si>
  <si>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</si>
  <si>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</si>
  <si>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</si>
  <si>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</si>
  <si>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</si>
  <si>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</si>
  <si>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</si>
  <si>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</si>
  <si>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</si>
  <si>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</si>
  <si>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</si>
  <si>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</si>
  <si>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</si>
  <si>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</si>
  <si>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</si>
  <si>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</si>
  <si>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</si>
  <si>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</si>
  <si>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</si>
  <si>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</si>
  <si>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</si>
  <si>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</si>
  <si>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</si>
  <si>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</si>
  <si>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</si>
  <si>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</si>
  <si>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</si>
  <si>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</si>
  <si>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</si>
  <si>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</si>
  <si>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</si>
  <si>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</si>
  <si>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</si>
  <si>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</si>
  <si>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</si>
  <si>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</si>
  <si>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</si>
  <si>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</si>
  <si>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</si>
  <si>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</si>
  <si>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</si>
  <si>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</si>
  <si>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</si>
  <si>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</si>
  <si>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</si>
  <si>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</si>
  <si>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</si>
  <si>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</si>
  <si>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</si>
  <si>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</si>
  <si>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</si>
  <si>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</si>
  <si>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</si>
  <si>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</si>
  <si>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</si>
  <si>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</si>
  <si>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</si>
  <si>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</si>
  <si>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</si>
  <si>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</si>
  <si>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</si>
  <si>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</si>
  <si>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</si>
  <si>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</si>
  <si>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</si>
  <si>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</si>
  <si>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</si>
  <si>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</si>
  <si>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</si>
  <si>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</si>
  <si>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</si>
  <si>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</si>
  <si>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</si>
  <si>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</si>
  <si>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</si>
  <si>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</si>
  <si>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</si>
  <si>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</si>
  <si>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</si>
  <si>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</si>
  <si>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</si>
  <si>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</si>
  <si>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</si>
  <si>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</si>
  <si>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</si>
  <si>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</si>
  <si>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</si>
  <si>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</si>
  <si>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</si>
  <si>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</si>
  <si>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</si>
  <si>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</si>
  <si>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</si>
  <si>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</si>
  <si>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</si>
  <si>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</si>
  <si>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</si>
  <si>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</si>
  <si>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</si>
  <si>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</si>
  <si>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</si>
  <si>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</si>
  <si>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</si>
  <si>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</si>
  <si>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</si>
  <si>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</si>
  <si>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</si>
  <si>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</si>
  <si>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</si>
  <si>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</si>
  <si>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</si>
  <si>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</si>
  <si>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</si>
  <si>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</si>
  <si>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</si>
  <si>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</si>
  <si>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</si>
  <si>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</si>
  <si>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</si>
  <si>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</si>
  <si>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</si>
  <si>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</si>
  <si>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</si>
  <si>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</si>
  <si>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</si>
  <si>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</si>
  <si>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</si>
  <si>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</si>
  <si>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</si>
  <si>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</si>
  <si>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</si>
  <si>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</si>
  <si>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</si>
  <si>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</si>
  <si>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</si>
  <si>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</si>
  <si>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</si>
  <si>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</si>
  <si>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</si>
  <si>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</si>
  <si>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</si>
  <si>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</si>
  <si>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</si>
  <si>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</si>
  <si>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</si>
  <si>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</si>
  <si>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</si>
  <si>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</si>
  <si>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</si>
  <si>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</si>
  <si>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</si>
  <si>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</si>
  <si>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</si>
  <si>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</si>
  <si>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</si>
  <si>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</si>
  <si>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</si>
  <si>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</si>
  <si>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</si>
  <si>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</si>
  <si>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</si>
  <si>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</si>
  <si>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</si>
  <si>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</si>
  <si>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</si>
  <si>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</si>
  <si>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</si>
  <si>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</si>
  <si>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</si>
  <si>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</si>
  <si>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</si>
  <si>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</si>
  <si>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</si>
  <si>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</si>
  <si>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</si>
  <si>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</si>
  <si>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</si>
  <si>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</si>
  <si>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</si>
  <si>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</si>
  <si>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</si>
  <si>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</si>
  <si>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</si>
  <si>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</si>
  <si>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</si>
  <si>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</si>
  <si>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</si>
  <si>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</si>
  <si>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</si>
  <si>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</si>
  <si>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</si>
  <si>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</si>
  <si>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</si>
  <si>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</si>
  <si>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</si>
  <si>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</si>
  <si>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</si>
  <si>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</si>
  <si>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</si>
  <si>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</si>
  <si>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</si>
  <si>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</si>
  <si>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</si>
  <si>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</si>
  <si>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</si>
  <si>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</si>
  <si>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</si>
  <si>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</si>
  <si>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</si>
  <si>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</si>
  <si>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</si>
  <si>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</si>
  <si>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</si>
  <si>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</si>
  <si>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</si>
  <si>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</si>
  <si>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</si>
  <si>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</si>
  <si>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</si>
  <si>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</si>
  <si>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</si>
  <si>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</si>
  <si>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</si>
  <si>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</si>
  <si>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</si>
  <si>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</si>
  <si>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</si>
  <si>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</si>
  <si>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</si>
  <si>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</si>
  <si>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</si>
  <si>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</si>
  <si>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</si>
  <si>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</si>
  <si>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</si>
  <si>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</si>
  <si>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</si>
  <si>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</si>
  <si>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</si>
  <si>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</si>
  <si>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</si>
  <si>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</si>
  <si>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</si>
  <si>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</si>
  <si>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</si>
  <si>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</si>
  <si>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</si>
  <si>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</si>
  <si>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</si>
  <si>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</si>
  <si>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</si>
  <si>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</si>
  <si>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</si>
  <si>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</si>
  <si>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</si>
  <si>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</si>
  <si>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</si>
  <si>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</si>
  <si>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</si>
  <si>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</si>
  <si>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</si>
  <si>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</si>
  <si>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</si>
  <si>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</si>
  <si>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</si>
  <si>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</si>
  <si>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</si>
  <si>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</si>
  <si>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</si>
  <si>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</si>
  <si>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</si>
  <si>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</si>
  <si>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</si>
  <si>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</si>
  <si>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</si>
  <si>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</si>
  <si>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</si>
  <si>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</si>
  <si>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</si>
  <si>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</si>
  <si>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</si>
  <si>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</si>
  <si>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</si>
  <si>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</si>
  <si>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</si>
  <si>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</si>
  <si>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</si>
  <si>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</si>
  <si>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</si>
  <si>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</si>
  <si>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</si>
  <si>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</si>
  <si>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</si>
  <si>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</si>
  <si>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</si>
  <si>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</si>
  <si>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</si>
  <si>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</si>
  <si>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</si>
  <si>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</si>
  <si>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</si>
  <si>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</si>
  <si>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</si>
  <si>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</si>
  <si>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</si>
  <si>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</si>
  <si>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</si>
  <si>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</si>
  <si>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</si>
  <si>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</si>
  <si>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</si>
  <si>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</si>
  <si>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</si>
  <si>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</si>
  <si>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</si>
  <si>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</si>
  <si>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</si>
  <si>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</si>
  <si>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</si>
  <si>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</si>
  <si>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</si>
  <si>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</si>
  <si>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</si>
  <si>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</si>
  <si>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</si>
  <si>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</si>
  <si>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</si>
  <si>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</si>
  <si>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</si>
  <si>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</si>
  <si>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</si>
  <si>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</si>
  <si>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</si>
  <si>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</si>
  <si>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</si>
  <si>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</si>
  <si>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</si>
  <si>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</si>
  <si>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</si>
  <si>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</si>
  <si>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</si>
  <si>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</si>
  <si>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</si>
  <si>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</si>
  <si>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</si>
  <si>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</si>
  <si>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</si>
  <si>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</si>
  <si>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</si>
  <si>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</si>
  <si>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</si>
  <si>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</si>
  <si>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</si>
  <si>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</si>
  <si>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</si>
  <si>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</si>
  <si>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</si>
  <si>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</si>
  <si>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</si>
  <si>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</si>
  <si>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</si>
  <si>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</si>
  <si>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</si>
  <si>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</si>
  <si>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</si>
  <si>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</si>
  <si>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</si>
  <si>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</si>
  <si>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</si>
  <si>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</si>
  <si>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</si>
  <si>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</si>
  <si>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</si>
  <si>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</si>
  <si>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</si>
  <si>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</si>
  <si>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</si>
  <si>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</si>
  <si>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</si>
  <si>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</si>
  <si>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</si>
  <si>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</si>
  <si>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</si>
  <si>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</si>
  <si>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</si>
  <si>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</si>
  <si>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</si>
  <si>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</si>
  <si>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</si>
  <si>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</si>
  <si>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</si>
  <si>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</si>
  <si>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</si>
  <si>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</si>
  <si>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</si>
  <si>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</si>
  <si>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</si>
  <si>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</si>
  <si>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</si>
  <si>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</si>
  <si>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</si>
  <si>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</si>
  <si>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</si>
  <si>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</si>
  <si>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</si>
  <si>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</si>
  <si>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</si>
  <si>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</si>
  <si>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</si>
  <si>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</si>
  <si>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</si>
  <si>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</si>
  <si>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</si>
  <si>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</si>
  <si>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</si>
  <si>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</si>
  <si>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</si>
  <si>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</si>
  <si>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</si>
  <si>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</si>
  <si>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</si>
  <si>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</si>
  <si>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</si>
  <si>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</si>
  <si>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</si>
  <si>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</si>
  <si>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</si>
  <si>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</si>
  <si>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</si>
  <si>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</si>
  <si>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</si>
  <si>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</si>
  <si>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</si>
  <si>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</si>
  <si>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</si>
  <si>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</si>
  <si>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</si>
  <si>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</si>
  <si>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</si>
  <si>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</si>
  <si>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</si>
  <si>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</si>
  <si>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</si>
  <si>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</si>
  <si>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</si>
  <si>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</si>
  <si>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</si>
  <si>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</si>
  <si>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</si>
  <si>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</si>
  <si>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</si>
  <si>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</si>
  <si>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</si>
  <si>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</si>
  <si>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</si>
  <si>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</si>
  <si>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</si>
  <si>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</si>
  <si>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</si>
  <si>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</si>
  <si>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</si>
  <si>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</si>
  <si>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</si>
  <si>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</si>
  <si>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</si>
  <si>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</si>
  <si>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</si>
  <si>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</si>
  <si>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</si>
  <si>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</si>
  <si>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</si>
  <si>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</si>
  <si>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</si>
  <si>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</si>
  <si>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</si>
  <si>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</si>
  <si>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</si>
  <si>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</si>
  <si>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</si>
  <si>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</si>
  <si>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</si>
  <si>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</si>
  <si>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</si>
  <si>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</si>
  <si>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</si>
  <si>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</si>
  <si>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</si>
  <si>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</si>
  <si>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</si>
  <si>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</si>
  <si>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</si>
  <si>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</si>
  <si>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</si>
  <si>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</si>
  <si>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</si>
  <si>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</si>
  <si>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</si>
  <si>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</si>
  <si>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</si>
  <si>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</si>
  <si>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</si>
  <si>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</si>
  <si>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</si>
  <si>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</si>
  <si>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</si>
  <si>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</si>
  <si>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</si>
  <si>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</si>
  <si>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</si>
  <si>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</si>
  <si>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</si>
  <si>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</si>
  <si>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</si>
  <si>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</si>
  <si>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</si>
  <si>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</si>
  <si>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</si>
  <si>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</si>
  <si>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</si>
  <si>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</si>
  <si>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</si>
  <si>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</si>
  <si>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</si>
  <si>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</si>
  <si>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</si>
  <si>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</si>
  <si>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</si>
  <si>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</si>
  <si>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</si>
  <si>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</si>
  <si>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</si>
  <si>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</si>
  <si>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</si>
  <si>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</si>
  <si>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</si>
  <si>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</si>
  <si>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</si>
  <si>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</si>
  <si>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</si>
  <si>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</si>
  <si>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</si>
  <si>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</si>
  <si>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</si>
  <si>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</si>
  <si>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</si>
  <si>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</si>
  <si>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</si>
  <si>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</si>
  <si>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</si>
  <si>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</si>
  <si>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</si>
  <si>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</si>
  <si>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</si>
  <si>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</si>
  <si>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</si>
  <si>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</si>
  <si>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</si>
  <si>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</si>
  <si>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</si>
  <si>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</si>
  <si>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</si>
  <si>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</si>
  <si>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</si>
  <si>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</si>
  <si>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</si>
  <si>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</si>
  <si>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</si>
  <si>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</si>
  <si>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</si>
  <si>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</si>
  <si>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</si>
  <si>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</si>
  <si>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</si>
  <si>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</si>
  <si>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</si>
  <si>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</si>
  <si>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</si>
  <si>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</si>
  <si>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</si>
  <si>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</si>
  <si>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</si>
  <si>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</si>
  <si>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</si>
  <si>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</si>
  <si>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</si>
  <si>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</si>
  <si>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</si>
  <si>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</si>
  <si>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</si>
  <si>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</si>
  <si>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</si>
  <si>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</si>
  <si>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</si>
  <si>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</si>
  <si>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</si>
  <si>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</si>
  <si>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</si>
  <si>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</si>
  <si>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</si>
  <si>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</si>
  <si>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</si>
  <si>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</si>
  <si>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</si>
  <si>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</si>
  <si>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</si>
  <si>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</si>
  <si>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</si>
  <si>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</si>
  <si>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</si>
  <si>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</si>
  <si>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</si>
  <si>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</si>
  <si>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</si>
  <si>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</si>
  <si>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</si>
  <si>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</si>
  <si>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</si>
  <si>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</si>
  <si>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</si>
  <si>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</si>
  <si>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</si>
  <si>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</si>
  <si>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</si>
  <si>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</si>
  <si>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</si>
  <si>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</si>
  <si>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</si>
  <si>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</si>
  <si>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</si>
  <si>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</si>
  <si>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</si>
  <si>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</si>
  <si>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</si>
  <si>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</si>
  <si>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</si>
  <si>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</si>
  <si>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</si>
  <si>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</si>
  <si>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</si>
  <si>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</si>
  <si>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</si>
  <si>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</si>
  <si>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</si>
  <si>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</si>
  <si>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</si>
  <si>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</si>
  <si>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</si>
  <si>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</si>
  <si>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</si>
  <si>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</si>
  <si>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</si>
  <si>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</si>
  <si>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</si>
  <si>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</si>
  <si>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</si>
  <si>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</si>
  <si>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</si>
  <si>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</si>
  <si>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</si>
  <si>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</si>
  <si>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</si>
  <si>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</si>
  <si>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</si>
  <si>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</si>
  <si>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</si>
  <si>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</si>
  <si>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</si>
  <si>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</si>
  <si>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</si>
  <si>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</si>
  <si>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</si>
  <si>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</si>
  <si>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</si>
  <si>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</si>
  <si>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</si>
  <si>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</si>
  <si>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</si>
  <si>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</si>
  <si>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</si>
  <si>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</si>
  <si>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</si>
  <si>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</si>
  <si>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</si>
  <si>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</si>
  <si>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</si>
  <si>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</si>
  <si>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</si>
  <si>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</si>
  <si>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</si>
  <si>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</si>
  <si>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</si>
  <si>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</si>
  <si>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</si>
  <si>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</si>
  <si>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</si>
  <si>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</si>
  <si>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</si>
  <si>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</si>
  <si>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</si>
  <si>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</si>
  <si>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</si>
  <si>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</si>
  <si>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</si>
  <si>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</si>
  <si>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</si>
  <si>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</si>
  <si>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</si>
  <si>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</si>
  <si>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</si>
  <si>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</si>
  <si>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</si>
  <si>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</si>
  <si>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</si>
  <si>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</si>
  <si>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</si>
  <si>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</si>
  <si>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</si>
  <si>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</si>
  <si>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</si>
  <si>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</si>
  <si>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</si>
  <si>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</si>
  <si>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</si>
  <si>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</si>
  <si>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</si>
  <si>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</si>
  <si>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</si>
  <si>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</si>
  <si>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</si>
  <si>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</si>
  <si>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</si>
  <si>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</si>
  <si>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</si>
  <si>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</si>
  <si>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</si>
  <si>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</si>
  <si>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</si>
  <si>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</si>
  <si>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</si>
  <si>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</si>
  <si>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</si>
  <si>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</si>
  <si>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</si>
  <si>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</si>
  <si>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</si>
  <si>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</si>
  <si>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</si>
  <si>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</si>
  <si>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</si>
  <si>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</si>
  <si>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</si>
  <si>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</si>
  <si>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</si>
  <si>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</si>
  <si>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</si>
  <si>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</si>
  <si>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</si>
  <si>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</si>
  <si>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</si>
  <si>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</si>
  <si>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</si>
  <si>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</si>
  <si>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</si>
  <si>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</si>
  <si>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</si>
  <si>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</si>
  <si>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</si>
  <si>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</si>
  <si>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</si>
  <si>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</si>
  <si>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</si>
  <si>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</si>
  <si>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</si>
  <si>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</si>
  <si>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</si>
  <si>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</si>
  <si>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</si>
  <si>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</si>
  <si>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</si>
  <si>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</si>
  <si>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</si>
  <si>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</si>
  <si>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</si>
  <si>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</si>
  <si>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</si>
  <si>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</si>
  <si>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</si>
  <si>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</si>
  <si>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</si>
  <si>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</si>
  <si>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</si>
  <si>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</si>
  <si>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</si>
  <si>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</si>
  <si>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</si>
  <si>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</si>
  <si>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</si>
  <si>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</si>
  <si>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</si>
  <si>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</si>
  <si>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</si>
  <si>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</si>
  <si>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</si>
  <si>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</si>
  <si>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</si>
  <si>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</si>
  <si>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</si>
  <si>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</si>
  <si>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</si>
  <si>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</si>
  <si>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</si>
  <si>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</si>
  <si>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</si>
  <si>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</si>
  <si>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</si>
  <si>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</si>
  <si>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</si>
  <si>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</si>
  <si>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</si>
  <si>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</si>
  <si>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</si>
  <si>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</si>
  <si>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</si>
  <si>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</si>
  <si>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</si>
  <si>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</si>
  <si>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</si>
  <si>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</si>
  <si>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</si>
  <si>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</si>
  <si>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</si>
  <si>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</si>
  <si>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</si>
  <si>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</si>
  <si>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</si>
  <si>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</si>
  <si>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</si>
  <si>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</si>
  <si>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</si>
  <si>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</si>
  <si>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</si>
  <si>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</si>
  <si>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</si>
  <si>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</si>
  <si>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</si>
  <si>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</si>
  <si>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</si>
  <si>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</si>
  <si>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</si>
  <si>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</si>
  <si>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</si>
  <si>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</si>
  <si>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</si>
  <si>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</si>
  <si>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</si>
  <si>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</si>
  <si>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</si>
  <si>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</si>
  <si>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</si>
  <si>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</si>
  <si>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</si>
  <si>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</si>
  <si>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</si>
  <si>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</si>
  <si>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</si>
  <si>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</si>
  <si>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</si>
  <si>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</si>
  <si>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</si>
  <si>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</si>
  <si>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</si>
  <si>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</si>
  <si>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</si>
  <si>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</si>
  <si>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</si>
  <si>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</si>
  <si>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</si>
  <si>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</si>
  <si>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</si>
  <si>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</si>
  <si>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</si>
  <si>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</si>
  <si>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</si>
  <si>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</si>
  <si>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</si>
  <si>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</si>
  <si>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</si>
  <si>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</si>
  <si>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</si>
  <si>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</si>
  <si>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</si>
  <si>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</si>
  <si>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</si>
  <si>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</si>
  <si>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</si>
  <si>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</si>
  <si>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</si>
  <si>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</si>
  <si>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</si>
  <si>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</si>
  <si>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</si>
  <si>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</si>
  <si>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</si>
  <si>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</si>
  <si>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</si>
  <si>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</si>
  <si>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</si>
  <si>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</si>
  <si>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</si>
  <si>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</si>
  <si>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</si>
  <si>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</si>
  <si>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</si>
  <si>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</si>
  <si>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</si>
  <si>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</si>
  <si>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</si>
  <si>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</si>
  <si>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</si>
  <si>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</si>
  <si>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</si>
  <si>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</si>
  <si>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</si>
  <si>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</si>
  <si>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</si>
  <si>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</si>
  <si>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</si>
  <si>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</si>
  <si>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</si>
  <si>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</si>
  <si>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</si>
  <si>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</si>
  <si>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</si>
  <si>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</si>
  <si>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</si>
  <si>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</si>
  <si>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</si>
  <si>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</si>
  <si>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</si>
  <si>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</si>
  <si>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</si>
  <si>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</si>
  <si>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</si>
  <si>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</si>
  <si>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</si>
  <si>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</si>
  <si>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</si>
  <si>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</si>
  <si>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</si>
  <si>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</si>
  <si>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</si>
  <si>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</si>
  <si>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</si>
  <si>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</si>
  <si>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</si>
  <si>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</si>
  <si>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</si>
  <si>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</si>
  <si>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</si>
  <si>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</si>
  <si>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</si>
  <si>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</si>
  <si>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</si>
  <si>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</si>
  <si>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</si>
  <si>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</si>
  <si>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</si>
  <si>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</si>
  <si>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</si>
  <si>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</si>
  <si>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</si>
  <si>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</si>
  <si>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</si>
  <si>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</si>
  <si>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</si>
  <si>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</si>
  <si>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</si>
  <si>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</si>
  <si>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</si>
  <si>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</si>
  <si>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</si>
  <si>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</si>
  <si>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</si>
  <si>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</si>
  <si>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</si>
  <si>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</si>
  <si>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</si>
  <si>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</si>
  <si>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</si>
  <si>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</si>
  <si>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</si>
  <si>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</si>
  <si>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</si>
  <si>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</si>
  <si>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</si>
  <si>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</si>
  <si>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</si>
  <si>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</si>
  <si>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</si>
  <si>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</si>
  <si>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</si>
  <si>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</si>
  <si>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</si>
  <si>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</si>
  <si>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</si>
  <si>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</si>
  <si>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</si>
  <si>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</si>
  <si>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</si>
  <si>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</si>
  <si>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</si>
  <si>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</si>
  <si>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</si>
  <si>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</si>
  <si>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</si>
  <si>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</si>
  <si>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</si>
  <si>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</si>
  <si>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</si>
  <si>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</si>
  <si>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</si>
  <si>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</si>
  <si>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</si>
  <si>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</si>
  <si>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</si>
  <si>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</si>
  <si>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</si>
  <si>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</si>
  <si>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</si>
  <si>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</si>
  <si>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</si>
  <si>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</si>
  <si>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</si>
  <si>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</si>
  <si>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</si>
  <si>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</si>
  <si>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</si>
  <si>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</si>
  <si>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</si>
  <si>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</si>
  <si>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</si>
  <si>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</si>
  <si>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</si>
  <si>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</si>
  <si>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</si>
  <si>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</si>
  <si>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</si>
  <si>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</si>
  <si>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</si>
  <si>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</si>
  <si>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</si>
  <si>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</si>
  <si>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</si>
  <si>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</si>
  <si>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</si>
  <si>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</si>
  <si>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</si>
  <si>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</si>
  <si>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</si>
  <si>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</si>
  <si>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</si>
  <si>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</si>
  <si>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</si>
  <si>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</si>
  <si>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</si>
  <si>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</si>
  <si>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</si>
  <si>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</si>
  <si>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</si>
  <si>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</si>
  <si>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</si>
  <si>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</si>
  <si>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</si>
  <si>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</si>
  <si>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</si>
  <si>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</si>
  <si>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</si>
  <si>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</si>
  <si>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</si>
  <si>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</si>
  <si>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</si>
  <si>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</si>
  <si>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</si>
  <si>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</si>
  <si>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</si>
  <si>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</si>
  <si>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</si>
  <si>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</si>
  <si>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</si>
  <si>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</si>
  <si>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</si>
  <si>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</si>
  <si>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</si>
  <si>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</si>
  <si>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</si>
  <si>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</si>
  <si>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</si>
  <si>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</si>
  <si>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</si>
  <si>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</si>
  <si>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</si>
  <si>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</si>
  <si>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</si>
  <si>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</si>
  <si>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</si>
  <si>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</si>
  <si>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</si>
  <si>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</si>
  <si>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</si>
  <si>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</si>
  <si>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</si>
  <si>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</si>
  <si>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</si>
  <si>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</si>
  <si>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</si>
  <si>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</si>
  <si>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</si>
  <si>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</si>
  <si>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</si>
  <si>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</si>
  <si>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</si>
  <si>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</si>
  <si>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</si>
  <si>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</si>
  <si>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</si>
  <si>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</si>
  <si>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</si>
  <si>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</si>
  <si>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</si>
  <si>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</si>
  <si>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</si>
  <si>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</si>
  <si>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</si>
  <si>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</si>
  <si>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</si>
  <si>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</si>
  <si>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</si>
  <si>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</si>
  <si>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</si>
  <si>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</si>
  <si>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</si>
  <si>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</si>
  <si>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</si>
  <si>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</si>
  <si>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</si>
  <si>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</si>
  <si>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</si>
  <si>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</si>
  <si>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</si>
  <si>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</si>
  <si>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</si>
  <si>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</si>
  <si>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</si>
  <si>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</si>
  <si>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</si>
  <si>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</si>
  <si>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</si>
  <si>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</si>
  <si>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</si>
  <si>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</si>
  <si>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</si>
  <si>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</si>
  <si>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</si>
  <si>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</si>
  <si>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</si>
  <si>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</si>
  <si>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</si>
  <si>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</si>
  <si>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</si>
  <si>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</si>
  <si>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</si>
  <si>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</si>
  <si>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</si>
  <si>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</si>
  <si>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</si>
  <si>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</si>
  <si>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</si>
  <si>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</si>
  <si>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</si>
  <si>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</si>
  <si>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</si>
  <si>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</si>
  <si>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</si>
  <si>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</si>
  <si>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</si>
  <si>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</si>
  <si>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</si>
  <si>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</si>
  <si>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</si>
  <si>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</si>
  <si>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</si>
  <si>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</si>
  <si>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</si>
  <si>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</si>
  <si>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</si>
  <si>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</si>
  <si>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</si>
  <si>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</si>
  <si>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</si>
  <si>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</si>
  <si>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</si>
  <si>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</si>
  <si>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</si>
  <si>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</si>
  <si>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</si>
  <si>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</si>
  <si>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</si>
  <si>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</si>
  <si>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</si>
  <si>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</si>
  <si>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</si>
  <si>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</si>
  <si>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</si>
  <si>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</si>
  <si>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</si>
  <si>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</si>
  <si>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</si>
  <si>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</si>
  <si>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</si>
  <si>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</si>
  <si>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</si>
  <si>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</si>
  <si>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</si>
  <si>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</si>
  <si>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</si>
  <si>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</si>
  <si>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</si>
  <si>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</si>
  <si>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</si>
  <si>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</si>
  <si>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</si>
  <si>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</si>
  <si>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</si>
  <si>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</si>
  <si>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</si>
  <si>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</si>
  <si>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</si>
  <si>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</si>
  <si>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</si>
  <si>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</si>
  <si>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</si>
  <si>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</si>
  <si>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</si>
  <si>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</si>
  <si>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</si>
  <si>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</si>
  <si>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</si>
  <si>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</si>
  <si>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</si>
  <si>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</si>
  <si>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</si>
  <si>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</si>
  <si>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</si>
  <si>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</si>
  <si>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</si>
  <si>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</si>
  <si>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</si>
  <si>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</si>
  <si>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</si>
  <si>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</si>
  <si>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</si>
  <si>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</si>
  <si>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</si>
  <si>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</si>
  <si>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</si>
  <si>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</si>
  <si>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</si>
  <si>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</si>
  <si>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</si>
  <si>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</si>
  <si>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</si>
  <si>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</si>
  <si>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</si>
  <si>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</si>
  <si>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</si>
  <si>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</si>
  <si>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</si>
  <si>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</si>
  <si>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</si>
  <si>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</si>
  <si>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</si>
  <si>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</si>
  <si>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</si>
  <si>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</si>
  <si>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</si>
  <si>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</si>
  <si>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</si>
  <si>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</si>
  <si>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</si>
  <si>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</si>
  <si>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</si>
  <si>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</si>
  <si>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</si>
  <si>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</si>
  <si>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</si>
  <si>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</si>
  <si>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</si>
  <si>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</si>
  <si>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</si>
  <si>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</si>
  <si>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</si>
  <si>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</si>
  <si>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</si>
  <si>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</si>
  <si>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</si>
  <si>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</si>
  <si>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</si>
  <si>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</si>
  <si>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</si>
  <si>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</si>
  <si>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</si>
  <si>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</si>
  <si>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</si>
  <si>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</si>
  <si>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</si>
  <si>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</si>
  <si>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</si>
  <si>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</si>
  <si>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</si>
  <si>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</si>
  <si>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</si>
  <si>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</si>
  <si>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</si>
  <si>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</si>
  <si>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</si>
  <si>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</si>
  <si>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</si>
  <si>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</si>
  <si>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</si>
  <si>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</si>
  <si>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</si>
  <si>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</si>
  <si>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</si>
  <si>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</si>
  <si>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</si>
  <si>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</si>
  <si>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</si>
  <si>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</si>
  <si>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</si>
  <si>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</si>
  <si>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</si>
  <si>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</si>
  <si>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</si>
  <si>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</si>
  <si>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</si>
  <si>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</si>
  <si>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</si>
  <si>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</si>
  <si>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</si>
  <si>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</si>
  <si>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</si>
  <si>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</si>
  <si>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</si>
  <si>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</si>
  <si>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</si>
  <si>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</si>
  <si>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</si>
  <si>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</si>
  <si>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</si>
  <si>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</si>
  <si>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</si>
  <si>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</si>
  <si>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</si>
  <si>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</si>
  <si>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</si>
  <si>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</si>
  <si>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</si>
  <si>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</si>
  <si>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</si>
  <si>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</si>
  <si>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</si>
  <si>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</si>
  <si>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</si>
  <si>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</si>
  <si>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</si>
  <si>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</si>
  <si>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</si>
  <si>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</si>
  <si>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</si>
  <si>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</si>
  <si>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</si>
  <si>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</si>
  <si>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</si>
  <si>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</si>
  <si>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</si>
  <si>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</si>
  <si>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</si>
  <si>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</si>
  <si>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</si>
  <si>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</si>
  <si>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</si>
  <si>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</si>
  <si>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</si>
  <si>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</si>
  <si>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</si>
  <si>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</si>
  <si>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</si>
  <si>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</si>
  <si>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</si>
  <si>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</si>
  <si>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</si>
  <si>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</si>
  <si>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</si>
  <si>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</si>
  <si>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</si>
  <si>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</si>
  <si>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</si>
  <si>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</si>
  <si>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</si>
  <si>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</si>
  <si>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</si>
  <si>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</si>
  <si>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</si>
  <si>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</si>
  <si>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</si>
  <si>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</si>
  <si>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</si>
  <si>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</si>
  <si>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</si>
  <si>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</si>
  <si>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</si>
  <si>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</si>
  <si>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</si>
  <si>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</si>
  <si>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</si>
  <si>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</si>
  <si>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</si>
  <si>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</si>
  <si>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</si>
  <si>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</si>
  <si>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</si>
  <si>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</si>
  <si>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</si>
  <si>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</si>
  <si>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</si>
  <si>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</si>
  <si>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</si>
  <si>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</si>
  <si>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</si>
  <si>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</si>
  <si>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</si>
  <si>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</si>
  <si>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</si>
  <si>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</si>
  <si>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</si>
  <si>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</si>
  <si>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</si>
  <si>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</si>
  <si>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</si>
  <si>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</si>
  <si>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</si>
  <si>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</si>
  <si>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</si>
  <si>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</si>
  <si>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</si>
  <si>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</si>
  <si>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</si>
  <si>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</si>
  <si>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</si>
  <si>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</si>
  <si>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</si>
  <si>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</si>
  <si>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</si>
  <si>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</si>
  <si>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</si>
  <si>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</si>
  <si>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</si>
  <si>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</si>
  <si>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</si>
  <si>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</si>
  <si>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</si>
  <si>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</si>
  <si>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</si>
  <si>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</si>
  <si>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</si>
  <si>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</si>
  <si>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</si>
  <si>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</si>
  <si>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</si>
  <si>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</si>
  <si>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</si>
  <si>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</si>
  <si>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</si>
  <si>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</si>
  <si>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</si>
  <si>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</si>
  <si>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</si>
  <si>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</si>
  <si>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</si>
  <si>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</si>
  <si>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</si>
  <si>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</si>
  <si>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</si>
  <si>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</si>
  <si>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</si>
  <si>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</si>
  <si>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</si>
  <si>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</si>
  <si>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</si>
  <si>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</si>
  <si>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</si>
  <si>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</si>
  <si>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</si>
  <si>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</si>
  <si>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</si>
  <si>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</si>
  <si>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</si>
  <si>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</si>
  <si>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</si>
  <si>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</si>
  <si>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</si>
  <si>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</si>
  <si>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</si>
  <si>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</si>
  <si>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</si>
  <si>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</si>
  <si>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</si>
  <si>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</si>
  <si>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</si>
  <si>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</si>
  <si>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</si>
  <si>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</si>
  <si>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</si>
  <si>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</si>
  <si>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</si>
  <si>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</si>
  <si>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</si>
  <si>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</si>
  <si>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</si>
  <si>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</si>
  <si>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</si>
  <si>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</si>
  <si>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</si>
  <si>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</si>
  <si>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</si>
  <si>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</si>
  <si>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</si>
  <si>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</si>
  <si>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</si>
  <si>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</si>
  <si>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</si>
  <si>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</si>
  <si>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</si>
  <si>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</si>
  <si>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</si>
  <si>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</si>
  <si>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</si>
  <si>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</si>
  <si>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</si>
  <si>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</si>
  <si>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</si>
  <si>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</si>
  <si>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</si>
  <si>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</si>
  <si>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</si>
  <si>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</si>
  <si>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</si>
  <si>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</si>
  <si>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</si>
  <si>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</si>
  <si>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</si>
  <si>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</si>
  <si>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</si>
  <si>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</si>
  <si>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</si>
  <si>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</si>
  <si>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</si>
  <si>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</si>
  <si>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</si>
  <si>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</si>
  <si>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</si>
  <si>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</si>
  <si>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</si>
  <si>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</si>
  <si>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</si>
  <si>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</si>
  <si>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</si>
  <si>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</si>
  <si>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</si>
  <si>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</si>
  <si>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</si>
  <si>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</si>
  <si>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</si>
  <si>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</si>
  <si>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</si>
  <si>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</si>
  <si>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</si>
  <si>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</si>
  <si>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</si>
  <si>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</si>
  <si>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</si>
  <si>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</si>
  <si>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</si>
  <si>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</si>
  <si>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</si>
  <si>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</si>
  <si>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</si>
  <si>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</si>
  <si>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</si>
  <si>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</si>
  <si>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</si>
  <si>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</si>
  <si>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</si>
  <si>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</si>
  <si>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</si>
  <si>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</si>
  <si>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</si>
  <si>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</si>
  <si>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</si>
  <si>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</si>
  <si>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</si>
  <si>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</si>
  <si>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</si>
  <si>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</si>
  <si>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</si>
  <si>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</si>
  <si>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</si>
  <si>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</si>
  <si>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</si>
  <si>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</si>
  <si>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</si>
  <si>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</si>
  <si>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</si>
  <si>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</si>
  <si>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</si>
  <si>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</si>
  <si>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</si>
  <si>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</si>
  <si>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</si>
  <si>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</si>
  <si>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</si>
  <si>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</si>
  <si>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</si>
  <si>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</si>
  <si>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</si>
  <si>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</si>
  <si>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</si>
  <si>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</si>
  <si>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</si>
  <si>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</si>
  <si>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</si>
  <si>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</si>
  <si>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</si>
  <si>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</si>
  <si>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</si>
  <si>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</si>
  <si>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</si>
  <si>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</si>
  <si>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</si>
  <si>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</si>
  <si>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</si>
  <si>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</si>
  <si>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</si>
  <si>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</si>
  <si>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</si>
  <si>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</si>
  <si>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</si>
  <si>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</si>
  <si>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</si>
  <si>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</si>
  <si>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</si>
  <si>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</si>
  <si>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</si>
  <si>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</si>
  <si>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</si>
  <si>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</si>
  <si>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</si>
  <si>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</si>
  <si>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</si>
  <si>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</si>
  <si>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</si>
  <si>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</si>
  <si>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</si>
  <si>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</si>
  <si>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</si>
  <si>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</si>
  <si>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</si>
  <si>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</si>
  <si>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</si>
  <si>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</si>
  <si>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</si>
  <si>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</si>
  <si>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</si>
  <si>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</si>
  <si>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</si>
  <si>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</si>
  <si>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</si>
  <si>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</si>
  <si>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</si>
  <si>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</si>
  <si>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</si>
  <si>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</si>
  <si>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</si>
  <si>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</si>
  <si>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</si>
  <si>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</si>
  <si>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</si>
  <si>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</si>
  <si>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</si>
  <si>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</si>
  <si>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</si>
  <si>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</si>
  <si>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</si>
  <si>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</si>
  <si>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</si>
  <si>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</si>
  <si>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</si>
  <si>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</si>
  <si>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</si>
  <si>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</si>
  <si>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</si>
  <si>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</si>
  <si>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</si>
  <si>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</si>
  <si>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</si>
  <si>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</si>
  <si>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</si>
  <si>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</si>
  <si>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</si>
  <si>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</si>
  <si>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</si>
  <si>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</si>
  <si>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</si>
  <si>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</si>
  <si>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</si>
  <si>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</si>
  <si>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</si>
  <si>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</si>
  <si>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</si>
  <si>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</si>
  <si>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</si>
  <si>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</si>
  <si>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</si>
  <si>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</si>
  <si>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</si>
  <si>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</si>
  <si>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</si>
  <si>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</si>
  <si>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</si>
  <si>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</si>
  <si>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</si>
  <si>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</si>
  <si>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</si>
  <si>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</si>
  <si>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</si>
  <si>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</si>
  <si>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</si>
  <si>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</si>
  <si>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</si>
  <si>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</si>
  <si>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</si>
  <si>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</si>
  <si>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</si>
  <si>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</si>
  <si>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</si>
  <si>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</si>
  <si>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</si>
  <si>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</si>
  <si>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</si>
  <si>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</si>
  <si>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</si>
  <si>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</si>
  <si>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</si>
  <si>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</si>
  <si>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</si>
  <si>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</si>
  <si>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</si>
  <si>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</si>
  <si>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</si>
  <si>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</si>
  <si>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</si>
  <si>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</si>
  <si>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</si>
  <si>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</si>
  <si>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</si>
  <si>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</si>
  <si>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</si>
  <si>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</si>
  <si>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</si>
  <si>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</si>
  <si>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</si>
  <si>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</si>
  <si>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</si>
  <si>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</si>
  <si>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</si>
  <si>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</si>
  <si>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</si>
  <si>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</si>
  <si>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</si>
  <si>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</si>
  <si>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</si>
  <si>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</si>
  <si>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</si>
  <si>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</si>
  <si>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</si>
  <si>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</si>
  <si>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</si>
  <si>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</si>
  <si>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</si>
  <si>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</si>
  <si>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</si>
  <si>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</si>
  <si>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</si>
  <si>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</si>
  <si>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</si>
  <si>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</si>
  <si>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</si>
  <si>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</si>
  <si>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</si>
  <si>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</si>
  <si>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</si>
  <si>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</si>
  <si>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</si>
  <si>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</si>
  <si>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</si>
  <si>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</si>
  <si>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</si>
  <si>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</si>
  <si>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</si>
  <si>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</si>
  <si>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</si>
  <si>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</si>
  <si>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</si>
  <si>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</si>
  <si>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</si>
  <si>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</si>
  <si>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</si>
  <si>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</si>
  <si>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</si>
  <si>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</si>
  <si>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</si>
  <si>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</si>
  <si>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</si>
  <si>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</si>
  <si>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</si>
  <si>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</si>
  <si>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</si>
  <si>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</si>
  <si>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</si>
  <si>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</si>
  <si>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</si>
  <si>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</si>
  <si>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</si>
  <si>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</si>
  <si>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</si>
  <si>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</si>
  <si>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</si>
  <si>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</si>
  <si>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</si>
  <si>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</si>
  <si>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</si>
  <si>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</si>
  <si>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</si>
  <si>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</si>
  <si>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</si>
  <si>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</si>
  <si>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</si>
  <si>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</si>
  <si>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</si>
  <si>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</si>
  <si>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</si>
  <si>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</si>
  <si>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</si>
  <si>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</si>
  <si>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</si>
  <si>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</si>
  <si>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</si>
  <si>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</si>
  <si>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</si>
  <si>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</si>
  <si>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</si>
  <si>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</si>
  <si>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</si>
  <si>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</si>
  <si>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</si>
  <si>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</si>
  <si>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</si>
  <si>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</si>
  <si>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</si>
  <si>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</si>
  <si>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</si>
  <si>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</si>
  <si>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</si>
  <si>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</si>
  <si>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</si>
  <si>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</si>
  <si>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</si>
  <si>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</si>
  <si>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</si>
  <si>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</si>
  <si>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</si>
  <si>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</si>
  <si>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</si>
  <si>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</si>
  <si>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</si>
  <si>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</si>
  <si>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</si>
  <si>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</si>
  <si>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</si>
  <si>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</si>
  <si>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</si>
  <si>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</si>
  <si>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</si>
  <si>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</si>
  <si>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</si>
  <si>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</si>
  <si>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</si>
  <si>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</si>
  <si>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</si>
  <si>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</si>
  <si>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</si>
  <si>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</si>
  <si>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</si>
  <si>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</si>
  <si>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</si>
  <si>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</si>
  <si>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</si>
  <si>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</si>
  <si>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</si>
  <si>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</si>
  <si>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</si>
  <si>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</si>
  <si>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</si>
  <si>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</si>
  <si>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</si>
  <si>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</si>
  <si>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</si>
  <si>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</si>
  <si>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</si>
  <si>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</si>
  <si>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</si>
  <si>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</si>
  <si>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</si>
  <si>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</si>
  <si>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</si>
  <si>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</si>
  <si>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</si>
  <si>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</si>
  <si>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</si>
  <si>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</si>
  <si>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</si>
  <si>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</si>
  <si>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</si>
  <si>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</si>
  <si>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</si>
  <si>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</si>
  <si>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</si>
  <si>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</si>
  <si>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</si>
  <si>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</si>
  <si>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</si>
  <si>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</si>
  <si>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</si>
  <si>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</si>
  <si>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</si>
  <si>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</si>
  <si>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</si>
  <si>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</si>
  <si>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</si>
  <si>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</si>
  <si>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</si>
  <si>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</si>
  <si>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</si>
  <si>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</si>
  <si>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</si>
  <si>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</si>
  <si>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</si>
  <si>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</si>
  <si>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</si>
  <si>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</si>
  <si>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</si>
  <si>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</si>
  <si>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</si>
  <si>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</si>
  <si>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</si>
  <si>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</si>
  <si>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</si>
  <si>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</si>
  <si>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</si>
  <si>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</si>
  <si>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</si>
  <si>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</si>
  <si>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</si>
  <si>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</si>
  <si>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</si>
  <si>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</si>
  <si>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</si>
  <si>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</si>
  <si>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</si>
  <si>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</si>
  <si>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</si>
  <si>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</si>
  <si>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</si>
  <si>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</si>
  <si>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</si>
  <si>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</si>
  <si>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</si>
  <si>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</si>
  <si>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</si>
  <si>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</si>
  <si>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</si>
  <si>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</si>
  <si>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</si>
  <si>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</si>
  <si>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</si>
  <si>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</si>
  <si>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</si>
  <si>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</si>
  <si>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</si>
  <si>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</si>
  <si>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</si>
  <si>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</si>
  <si>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</si>
  <si>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</si>
  <si>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</si>
  <si>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</si>
  <si>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</si>
  <si>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</si>
  <si>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</si>
  <si>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</si>
  <si>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</si>
  <si>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</si>
  <si>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</si>
  <si>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</si>
  <si>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</si>
  <si>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</si>
  <si>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</si>
  <si>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</si>
  <si>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</si>
  <si>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</si>
  <si>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</si>
  <si>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</si>
  <si>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</si>
  <si>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</si>
  <si>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</si>
  <si>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</si>
  <si>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</si>
  <si>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</si>
  <si>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</si>
  <si>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</si>
  <si>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</si>
  <si>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</si>
  <si>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</si>
  <si>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</si>
  <si>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</si>
  <si>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</si>
  <si>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</si>
  <si>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</si>
  <si>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</si>
  <si>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</si>
  <si>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</si>
  <si>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</si>
  <si>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</si>
  <si>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</si>
  <si>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</si>
  <si>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</si>
  <si>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</si>
  <si>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</si>
  <si>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</si>
  <si>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</si>
  <si>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</si>
  <si>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</si>
  <si>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</si>
  <si>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</si>
  <si>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</si>
  <si>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</si>
  <si>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</si>
  <si>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</si>
  <si>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</si>
  <si>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</si>
  <si>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</si>
  <si>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</si>
  <si>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</si>
  <si>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</si>
  <si>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</si>
  <si>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</si>
  <si>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</si>
  <si>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</si>
  <si>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</si>
  <si>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</si>
  <si>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</si>
  <si>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</si>
  <si>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</si>
  <si>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</si>
  <si>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</si>
  <si>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</si>
  <si>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</si>
  <si>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</si>
  <si>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</si>
  <si>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</si>
  <si>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</si>
  <si>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</si>
  <si>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</si>
  <si>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</si>
  <si>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</si>
  <si>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</si>
  <si>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</si>
  <si>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</si>
  <si>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</si>
  <si>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</si>
  <si>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</si>
  <si>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</si>
  <si>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</si>
  <si>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</si>
  <si>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</si>
  <si>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</si>
  <si>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</si>
  <si>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</si>
  <si>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</si>
  <si>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</si>
  <si>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</si>
  <si>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</si>
  <si>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</si>
  <si>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</si>
  <si>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</si>
  <si>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</si>
  <si>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</si>
  <si>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</si>
  <si>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</si>
  <si>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</si>
  <si>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</si>
  <si>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</si>
  <si>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</si>
  <si>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</si>
  <si>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</si>
  <si>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</si>
  <si>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</si>
  <si>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</si>
  <si>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</si>
  <si>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</si>
  <si>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</si>
  <si>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</si>
  <si>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</si>
  <si>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</si>
  <si>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</si>
  <si>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</si>
  <si>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</si>
  <si>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</si>
  <si>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</si>
  <si>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</si>
  <si>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</si>
  <si>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</si>
  <si>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</si>
  <si>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</si>
  <si>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</si>
  <si>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</si>
  <si>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</si>
  <si>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</si>
  <si>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</si>
  <si>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</si>
  <si>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</si>
  <si>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</si>
  <si>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</si>
  <si>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</si>
  <si>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</si>
  <si>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</si>
  <si>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</si>
  <si>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</si>
  <si>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</si>
  <si>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</si>
  <si>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</si>
  <si>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</si>
  <si>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</si>
  <si>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</si>
  <si>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</si>
  <si>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</si>
  <si>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</si>
  <si>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</si>
  <si>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</si>
  <si>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</si>
  <si>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</si>
  <si>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</si>
  <si>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</si>
  <si>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</si>
  <si>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</si>
  <si>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</si>
  <si>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</si>
  <si>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</si>
  <si>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</si>
  <si>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</si>
  <si>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</si>
  <si>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</si>
  <si>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</si>
  <si>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</si>
  <si>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</si>
  <si>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</si>
  <si>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</si>
  <si>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</si>
  <si>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</si>
  <si>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</si>
  <si>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</si>
  <si>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</si>
  <si>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</si>
  <si>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</si>
  <si>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</si>
  <si>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</si>
  <si>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</si>
  <si>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</si>
  <si>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</si>
  <si>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</si>
  <si>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</si>
  <si>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</si>
  <si>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</si>
  <si>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</si>
  <si>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</si>
  <si>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</si>
  <si>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</si>
  <si>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</si>
  <si>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</si>
  <si>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</si>
  <si>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</si>
  <si>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</si>
  <si>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</si>
  <si>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</si>
  <si>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</si>
  <si>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</si>
  <si>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</si>
  <si>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</si>
  <si>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</si>
  <si>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</si>
  <si>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</si>
  <si>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</si>
  <si>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</si>
  <si>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</si>
  <si>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</si>
  <si>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</si>
  <si>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</si>
  <si>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</si>
  <si>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</si>
  <si>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</si>
  <si>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</si>
  <si>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</si>
  <si>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</si>
  <si>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</si>
  <si>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</si>
  <si>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</si>
  <si>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</si>
  <si>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</si>
  <si>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</si>
  <si>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</si>
  <si>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</si>
  <si>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</si>
  <si>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</si>
  <si>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</si>
  <si>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</si>
  <si>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</si>
  <si>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</si>
  <si>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</si>
  <si>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</si>
  <si>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</si>
  <si>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</si>
  <si>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</si>
  <si>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</si>
  <si>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</si>
  <si>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</si>
  <si>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</si>
  <si>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</si>
  <si>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</si>
  <si>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</si>
  <si>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</si>
  <si>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</si>
  <si>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</si>
  <si>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</si>
  <si>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</si>
  <si>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</si>
  <si>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</si>
  <si>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</si>
  <si>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</si>
  <si>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</si>
  <si>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</si>
  <si>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</si>
  <si>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</si>
  <si>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</si>
  <si>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</si>
  <si>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</si>
  <si>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</si>
  <si>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</si>
  <si>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</si>
  <si>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</si>
  <si>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</si>
  <si>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</si>
  <si>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</si>
  <si>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</si>
  <si>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</si>
  <si>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</si>
  <si>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</si>
  <si>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</si>
  <si>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</si>
  <si>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</si>
  <si>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</si>
  <si>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</si>
  <si>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</si>
  <si>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</si>
  <si>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</si>
  <si>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</si>
  <si>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</si>
  <si>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</si>
  <si>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</si>
  <si>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</si>
  <si>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</si>
  <si>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</si>
  <si>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</si>
  <si>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</si>
  <si>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</si>
  <si>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</si>
  <si>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</si>
  <si>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</si>
  <si>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</si>
  <si>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</si>
  <si>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</si>
  <si>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</si>
  <si>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</si>
  <si>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</si>
  <si>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</si>
  <si>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</si>
  <si>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</si>
  <si>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</si>
  <si>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</si>
  <si>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</si>
  <si>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</si>
  <si>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</si>
  <si>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</si>
  <si>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</si>
  <si>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</si>
  <si>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</si>
  <si>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</si>
  <si>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</si>
  <si>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</si>
  <si>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</si>
  <si>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</si>
  <si>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</si>
  <si>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</si>
  <si>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</si>
  <si>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</si>
  <si>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</si>
  <si>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</si>
  <si>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</si>
  <si>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</si>
  <si>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</si>
  <si>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</si>
  <si>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</si>
  <si>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</si>
  <si>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</si>
  <si>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</si>
  <si>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</si>
  <si>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</si>
  <si>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</si>
  <si>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</si>
  <si>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</si>
  <si>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</si>
  <si>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</si>
  <si>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</si>
  <si>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</si>
  <si>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</si>
  <si>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</si>
  <si>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</si>
  <si>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</si>
  <si>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</si>
  <si>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</si>
  <si>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</si>
  <si>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</si>
  <si>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</si>
  <si>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</si>
  <si>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</si>
  <si>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</si>
  <si>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</si>
  <si>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</si>
  <si>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</si>
  <si>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</si>
  <si>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</si>
  <si>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</si>
  <si>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</si>
  <si>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</si>
  <si>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</si>
  <si>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</si>
  <si>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</si>
  <si>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</si>
  <si>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</si>
  <si>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</si>
  <si>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</si>
  <si>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</si>
  <si>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</si>
  <si>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</si>
  <si>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</si>
  <si>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</si>
  <si>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</si>
  <si>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</si>
  <si>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</si>
  <si>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</si>
  <si>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</si>
  <si>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</si>
  <si>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</si>
  <si>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</si>
  <si>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</si>
  <si>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</si>
  <si>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</si>
  <si>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</si>
  <si>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</si>
  <si>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</si>
  <si>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</si>
  <si>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</si>
  <si>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</si>
  <si>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</si>
  <si>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</si>
  <si>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</si>
  <si>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</si>
  <si>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</si>
  <si>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</si>
  <si>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</si>
  <si>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</si>
  <si>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</si>
  <si>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</si>
  <si>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</si>
  <si>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</si>
  <si>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</si>
  <si>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</si>
  <si>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</si>
  <si>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</si>
  <si>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</si>
  <si>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</si>
  <si>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</si>
  <si>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</si>
  <si>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</si>
  <si>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</si>
  <si>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</si>
  <si>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</si>
  <si>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</si>
  <si>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</si>
  <si>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</si>
  <si>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</si>
  <si>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</si>
  <si>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</si>
  <si>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</si>
  <si>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</si>
  <si>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</si>
  <si>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</si>
  <si>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</si>
  <si>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</si>
  <si>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</si>
  <si>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</si>
  <si>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</si>
  <si>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</si>
  <si>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</si>
  <si>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</si>
  <si>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</si>
  <si>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</si>
  <si>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</si>
  <si>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</si>
  <si>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</si>
  <si>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</si>
  <si>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</si>
  <si>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</si>
  <si>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</si>
  <si>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</si>
  <si>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</si>
  <si>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</si>
  <si>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</si>
  <si>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</si>
  <si>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</si>
  <si>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</si>
  <si>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</si>
  <si>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</si>
  <si>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</si>
  <si>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</si>
  <si>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</si>
  <si>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</si>
  <si>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</si>
  <si>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</si>
  <si>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</si>
  <si>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</si>
  <si>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</si>
  <si>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</si>
  <si>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</si>
  <si>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</si>
  <si>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</si>
  <si>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</si>
  <si>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</si>
  <si>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</si>
  <si>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</si>
  <si>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</si>
  <si>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</si>
  <si>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</si>
  <si>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</si>
  <si>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</si>
  <si>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</si>
  <si>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</si>
  <si>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</si>
  <si>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</si>
  <si>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</si>
  <si>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</si>
  <si>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</si>
  <si>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</si>
  <si>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</si>
  <si>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</si>
  <si>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</si>
  <si>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</si>
  <si>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</si>
  <si>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</si>
  <si>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</si>
  <si>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</si>
  <si>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</si>
  <si>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</si>
  <si>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</si>
  <si>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</si>
  <si>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</si>
  <si>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</si>
  <si>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</si>
  <si>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</si>
  <si>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</si>
  <si>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</si>
  <si>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</si>
  <si>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</si>
  <si>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</si>
  <si>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</si>
  <si>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</si>
  <si>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</si>
  <si>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</si>
  <si>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</si>
  <si>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</si>
  <si>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</si>
  <si>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</si>
  <si>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</si>
  <si>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</si>
  <si>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</si>
  <si>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</si>
  <si>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</si>
  <si>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</si>
  <si>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</si>
  <si>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</si>
  <si>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</si>
  <si>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</si>
  <si>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</si>
  <si>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</si>
  <si>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</si>
  <si>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</si>
  <si>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</si>
  <si>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</si>
  <si>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</si>
  <si>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</si>
  <si>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</si>
  <si>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</si>
  <si>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</si>
  <si>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</si>
  <si>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</si>
  <si>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</si>
  <si>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</si>
  <si>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</si>
  <si>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</si>
  <si>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</si>
  <si>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</si>
  <si>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</si>
  <si>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</si>
  <si>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</si>
  <si>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</si>
  <si>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</si>
  <si>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</si>
  <si>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</si>
  <si>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</si>
  <si>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</si>
  <si>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</si>
  <si>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</si>
  <si>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</si>
  <si>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</si>
  <si>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</si>
  <si>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</si>
  <si>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</si>
  <si>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</si>
  <si>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</si>
  <si>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</si>
  <si>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</si>
  <si>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</si>
  <si>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</si>
  <si>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</si>
  <si>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</si>
  <si>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</si>
  <si>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</si>
  <si>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</si>
  <si>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</si>
  <si>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</si>
  <si>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</si>
  <si>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</si>
  <si>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</si>
  <si>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</si>
  <si>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</si>
  <si>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</si>
  <si>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</si>
  <si>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</si>
  <si>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</si>
  <si>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</si>
  <si>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</si>
  <si>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</si>
  <si>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</si>
  <si>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</si>
  <si>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</si>
  <si>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</si>
  <si>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</si>
  <si>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</si>
  <si>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</si>
  <si>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</si>
  <si>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</si>
  <si>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</si>
  <si>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</si>
  <si>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</si>
  <si>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</si>
  <si>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</si>
  <si>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</si>
  <si>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</si>
  <si>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</si>
  <si>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</si>
  <si>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</si>
  <si>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</si>
  <si>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</si>
  <si>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</si>
  <si>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</si>
  <si>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</si>
  <si>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</si>
  <si>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</si>
  <si>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</si>
  <si>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</si>
  <si>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</si>
  <si>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</si>
  <si>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</si>
  <si>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</si>
  <si>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</si>
  <si>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</si>
  <si>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</si>
  <si>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</si>
  <si>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</si>
  <si>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</si>
  <si>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</si>
  <si>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</si>
  <si>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</si>
  <si>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</si>
  <si>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</si>
  <si>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</si>
  <si>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</si>
  <si>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</si>
  <si>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</si>
  <si>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</si>
  <si>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</si>
  <si>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</si>
  <si>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</si>
  <si>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</si>
  <si>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</si>
  <si>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</si>
  <si>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</si>
  <si>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</si>
  <si>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</si>
  <si>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</si>
  <si>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</si>
  <si>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</si>
  <si>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</si>
  <si>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</si>
  <si>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</si>
  <si>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</si>
  <si>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</si>
  <si>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</si>
  <si>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</si>
  <si>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</si>
  <si>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</si>
  <si>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</si>
  <si>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</si>
  <si>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</si>
  <si>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</si>
  <si>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</si>
  <si>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</si>
  <si>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</si>
  <si>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</si>
  <si>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</si>
  <si>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</si>
  <si>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</si>
  <si>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</si>
  <si>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</si>
  <si>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</si>
  <si>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</si>
  <si>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</si>
  <si>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</si>
  <si>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</si>
  <si>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</si>
  <si>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</si>
  <si>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</si>
  <si>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</si>
  <si>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</si>
  <si>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</si>
  <si>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</si>
  <si>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</si>
  <si>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</si>
  <si>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</si>
  <si>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</si>
  <si>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</si>
  <si>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</si>
  <si>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</si>
  <si>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</si>
  <si>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</si>
  <si>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</si>
  <si>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</si>
  <si>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</si>
  <si>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</si>
  <si>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</si>
  <si>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</si>
  <si>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</si>
  <si>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</si>
  <si>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</si>
  <si>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</si>
  <si>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</si>
  <si>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</si>
  <si>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</si>
  <si>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</si>
  <si>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</si>
  <si>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</si>
  <si>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</si>
  <si>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</si>
  <si>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</si>
  <si>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</si>
  <si>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</si>
  <si>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</si>
  <si>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</si>
  <si>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</si>
  <si>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</si>
  <si>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</si>
  <si>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</si>
  <si>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</si>
  <si>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</si>
  <si>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</si>
  <si>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</si>
  <si>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</si>
  <si>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</si>
  <si>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</si>
  <si>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</si>
  <si>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</si>
  <si>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</si>
  <si>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</si>
  <si>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</si>
  <si>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</si>
  <si>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</si>
  <si>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</si>
  <si>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</si>
  <si>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</si>
  <si>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</si>
  <si>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</si>
  <si>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</si>
  <si>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</si>
  <si>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</si>
  <si>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</si>
  <si>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</si>
  <si>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</si>
  <si>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</si>
  <si>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</si>
  <si>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</si>
  <si>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</si>
  <si>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</si>
  <si>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</si>
  <si>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</si>
  <si>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</si>
  <si>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</si>
  <si>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</si>
  <si>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</si>
  <si>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</si>
  <si>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</si>
  <si>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</si>
  <si>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</si>
  <si>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</si>
  <si>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</si>
  <si>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</si>
  <si>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</si>
  <si>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</si>
  <si>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</si>
  <si>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</si>
  <si>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</si>
  <si>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</si>
  <si>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</si>
  <si>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</si>
  <si>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</si>
  <si>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</si>
  <si>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</si>
  <si>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</si>
  <si>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</si>
  <si>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</si>
  <si>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</si>
  <si>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</si>
  <si>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</si>
  <si>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</si>
  <si>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</si>
  <si>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</si>
  <si>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</si>
  <si>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</si>
  <si>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</si>
  <si>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</si>
  <si>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</si>
  <si>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</si>
  <si>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</si>
  <si>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</si>
  <si>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</si>
  <si>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</si>
  <si>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</si>
  <si>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</si>
  <si>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</si>
  <si>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</si>
  <si>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</si>
  <si>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</si>
  <si>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</si>
  <si>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</si>
  <si>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</si>
  <si>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</si>
  <si>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</si>
  <si>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</si>
  <si>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</si>
  <si>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</si>
  <si>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</si>
  <si>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</si>
  <si>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</si>
  <si>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</si>
  <si>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</si>
  <si>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</si>
  <si>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</si>
  <si>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</si>
  <si>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</si>
  <si>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</si>
  <si>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</si>
  <si>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</si>
  <si>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</si>
  <si>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</si>
  <si>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</si>
  <si>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</si>
  <si>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</si>
  <si>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</si>
  <si>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</si>
  <si>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</si>
  <si>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</si>
  <si>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</si>
  <si>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</si>
  <si>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</si>
  <si>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</si>
  <si>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</si>
  <si>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</si>
  <si>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</si>
  <si>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</si>
  <si>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</si>
  <si>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</si>
  <si>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</si>
  <si>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</si>
  <si>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</si>
  <si>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</si>
  <si>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</si>
  <si>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</si>
  <si>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</si>
  <si>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</si>
  <si>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</si>
  <si>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</si>
  <si>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</si>
  <si>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</si>
  <si>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</si>
  <si>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</si>
  <si>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</si>
  <si>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</si>
  <si>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</si>
  <si>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</si>
  <si>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</si>
  <si>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</si>
  <si>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</si>
  <si>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</si>
  <si>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</si>
  <si>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</si>
  <si>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</si>
  <si>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</si>
  <si>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</si>
  <si>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</si>
  <si>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</si>
  <si>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</si>
  <si>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</si>
  <si>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</si>
  <si>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</si>
  <si>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</si>
  <si>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</si>
  <si>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</si>
  <si>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</si>
  <si>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</si>
  <si>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</si>
  <si>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</si>
  <si>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</si>
  <si>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</si>
  <si>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</si>
  <si>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</si>
  <si>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</si>
  <si>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</si>
  <si>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</si>
  <si>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</si>
  <si>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</si>
  <si>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</si>
  <si>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</si>
  <si>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</si>
  <si>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</si>
  <si>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</si>
  <si>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</si>
  <si>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</si>
  <si>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</si>
  <si>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</si>
  <si>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</si>
  <si>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</si>
  <si>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</si>
  <si>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</si>
  <si>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</si>
  <si>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</si>
  <si>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</si>
  <si>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</si>
  <si>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</si>
  <si>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</si>
  <si>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</si>
  <si>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</si>
  <si>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</si>
  <si>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</si>
  <si>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</si>
  <si>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</si>
  <si>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</si>
  <si>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</si>
  <si>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</si>
  <si>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</si>
  <si>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</si>
  <si>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</si>
  <si>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</si>
  <si>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</si>
  <si>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</si>
  <si>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</si>
  <si>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</si>
  <si>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</si>
  <si>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</si>
  <si>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</si>
  <si>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</si>
  <si>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</si>
  <si>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</si>
  <si>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</si>
  <si>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</si>
  <si>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</si>
  <si>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</si>
  <si>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</si>
  <si>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</si>
  <si>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</si>
  <si>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</si>
  <si>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</si>
  <si>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</si>
  <si>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</si>
  <si>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</si>
  <si>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</si>
  <si>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</si>
  <si>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</si>
  <si>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</si>
  <si>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</si>
  <si>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</si>
  <si>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</si>
  <si>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</si>
  <si>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</si>
  <si>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</si>
  <si>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</si>
  <si>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</si>
  <si>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</si>
  <si>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</si>
  <si>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</si>
  <si>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</si>
  <si>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</si>
  <si>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</si>
  <si>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</si>
  <si>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</si>
  <si>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</si>
  <si>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</si>
  <si>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</si>
  <si>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</si>
  <si>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</si>
  <si>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</si>
  <si>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</si>
  <si>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</si>
  <si>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</si>
  <si>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</si>
  <si>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</si>
  <si>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</si>
  <si>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</si>
  <si>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</si>
  <si>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</si>
  <si>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</si>
  <si>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</si>
  <si>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</si>
  <si>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</si>
  <si>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</si>
  <si>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</si>
  <si>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</si>
  <si>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</si>
  <si>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</si>
  <si>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</si>
  <si>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</si>
  <si>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</si>
  <si>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</si>
  <si>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</si>
  <si>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</si>
  <si>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</si>
  <si>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</si>
  <si>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</si>
  <si>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</si>
  <si>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</si>
  <si>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</si>
  <si>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</si>
  <si>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</si>
  <si>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</si>
  <si>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</si>
  <si>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</si>
  <si>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</si>
  <si>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</si>
  <si>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</si>
  <si>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</si>
  <si>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</si>
  <si>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</si>
  <si>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</si>
  <si>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</si>
  <si>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</si>
  <si>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</si>
  <si>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</si>
  <si>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</si>
  <si>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</si>
  <si>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</si>
  <si>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</si>
  <si>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</si>
  <si>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</si>
  <si>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</si>
  <si>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</si>
  <si>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</si>
  <si>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</si>
  <si>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</si>
  <si>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</si>
  <si>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</si>
  <si>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</si>
  <si>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</si>
  <si>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</si>
  <si>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</si>
  <si>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</si>
  <si>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</si>
  <si>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</si>
  <si>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</si>
  <si>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</si>
  <si>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</si>
  <si>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</si>
  <si>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</si>
  <si>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</si>
  <si>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</si>
  <si>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</si>
  <si>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</si>
  <si>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</si>
  <si>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</si>
  <si>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</si>
  <si>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</si>
  <si>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</si>
  <si>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</si>
  <si>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</si>
  <si>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</si>
  <si>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</si>
  <si>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</si>
  <si>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</si>
  <si>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</si>
  <si>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</si>
  <si>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</si>
  <si>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</si>
  <si>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</si>
  <si>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</si>
  <si>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</si>
  <si>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</si>
  <si>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</si>
  <si>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</si>
  <si>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</si>
  <si>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</si>
  <si>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</si>
  <si>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</si>
  <si>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</si>
  <si>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</si>
  <si>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</si>
  <si>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</si>
  <si>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</si>
  <si>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</si>
  <si>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</si>
  <si>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</si>
  <si>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</si>
  <si>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</si>
  <si>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</si>
  <si>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</si>
  <si>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</si>
  <si>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</si>
  <si>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</si>
  <si>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</si>
  <si>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</si>
  <si>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</si>
  <si>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</si>
  <si>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</si>
  <si>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</si>
  <si>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</si>
  <si>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</si>
  <si>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</si>
  <si>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</si>
  <si>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</si>
  <si>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</si>
  <si>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</si>
  <si>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</si>
  <si>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</si>
  <si>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</si>
  <si>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</si>
  <si>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</si>
  <si>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</si>
  <si>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</si>
  <si>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</si>
  <si>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</si>
  <si>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</si>
  <si>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</si>
  <si>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</si>
  <si>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</si>
  <si>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</si>
  <si>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</si>
  <si>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</si>
  <si>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</si>
  <si>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</si>
  <si>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</si>
  <si>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</si>
  <si>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</si>
  <si>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</si>
  <si>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</si>
  <si>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</si>
  <si>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</si>
  <si>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</si>
  <si>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</si>
  <si>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</si>
  <si>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</si>
  <si>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</si>
  <si>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</si>
  <si>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</si>
  <si>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</si>
  <si>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</si>
  <si>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</si>
  <si>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</si>
  <si>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</si>
  <si>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</si>
  <si>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</si>
  <si>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</si>
  <si>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</si>
  <si>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</si>
  <si>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</si>
  <si>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</si>
  <si>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</si>
  <si>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</si>
  <si>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</si>
  <si>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</si>
  <si>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</si>
  <si>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</si>
  <si>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</si>
  <si>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</si>
  <si>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</si>
  <si>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</si>
  <si>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</si>
  <si>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</si>
  <si>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</si>
  <si>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</si>
  <si>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</si>
  <si>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</si>
  <si>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</si>
  <si>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</si>
  <si>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</si>
  <si>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</si>
  <si>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</si>
  <si>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</si>
  <si>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</si>
  <si>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</si>
  <si>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</si>
  <si>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</si>
  <si>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</si>
  <si>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</si>
  <si>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</si>
  <si>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</si>
  <si>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</si>
  <si>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</si>
  <si>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</si>
  <si>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</si>
  <si>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</si>
  <si>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</si>
  <si>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</si>
  <si>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</si>
  <si>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</si>
  <si>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</si>
  <si>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</si>
  <si>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</si>
  <si>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</si>
  <si>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</si>
  <si>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</si>
  <si>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</si>
  <si>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</si>
  <si>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</si>
  <si>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</si>
  <si>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</si>
  <si>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</si>
  <si>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</si>
  <si>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</si>
  <si>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</si>
  <si>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</si>
  <si>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</si>
  <si>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</si>
  <si>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</si>
  <si>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</si>
  <si>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</si>
  <si>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</si>
  <si>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</si>
  <si>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</si>
  <si>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</si>
  <si>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</si>
  <si>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</si>
  <si>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</si>
  <si>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</si>
  <si>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</si>
  <si>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</si>
  <si>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</si>
  <si>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</si>
  <si>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</si>
  <si>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</si>
  <si>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</si>
  <si>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</si>
  <si>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</si>
  <si>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</si>
  <si>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</si>
  <si>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</si>
  <si>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</si>
  <si>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</si>
  <si>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</si>
  <si>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</si>
  <si>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</si>
  <si>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</si>
  <si>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</si>
  <si>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</si>
  <si>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</si>
  <si>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</si>
  <si>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</si>
  <si>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</si>
  <si>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</si>
  <si>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</si>
  <si>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</si>
  <si>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</si>
  <si>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</si>
  <si>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</si>
  <si>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</si>
  <si>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</si>
  <si>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</si>
  <si>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</si>
  <si>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</si>
  <si>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</si>
  <si>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</si>
  <si>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</si>
  <si>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</si>
  <si>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</si>
  <si>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</si>
  <si>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</si>
  <si>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</si>
  <si>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</si>
  <si>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</si>
  <si>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</si>
  <si>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</si>
  <si>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</si>
  <si>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</si>
  <si>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</si>
  <si>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</si>
  <si>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</si>
  <si>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</si>
  <si>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</si>
  <si>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</si>
  <si>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</si>
  <si>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</si>
  <si>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</si>
  <si>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</si>
  <si>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</si>
  <si>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</si>
  <si>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</si>
  <si>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</si>
  <si>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</si>
  <si>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</si>
  <si>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</si>
  <si>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</si>
  <si>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</si>
  <si>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</si>
  <si>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</si>
  <si>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</si>
  <si>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</si>
  <si>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</si>
  <si>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</si>
  <si>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</si>
  <si>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</si>
  <si>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</si>
  <si>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</si>
  <si>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</si>
  <si>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</si>
  <si>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</si>
  <si>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</si>
  <si>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</si>
  <si>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</si>
  <si>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</si>
  <si>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</si>
  <si>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</si>
  <si>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</si>
  <si>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</si>
  <si>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</si>
  <si>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</si>
  <si>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</si>
  <si>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</si>
  <si>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</si>
  <si>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</si>
  <si>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</si>
  <si>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</si>
  <si>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</si>
  <si>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</si>
  <si>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</si>
  <si>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</si>
  <si>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</si>
  <si>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</si>
  <si>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</si>
  <si>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</si>
  <si>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</si>
  <si>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</si>
  <si>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</si>
  <si>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</si>
  <si>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</si>
  <si>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</si>
  <si>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</si>
  <si>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</si>
  <si>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</si>
  <si>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</si>
  <si>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</si>
  <si>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</si>
  <si>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</si>
  <si>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</si>
  <si>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</si>
  <si>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</si>
  <si>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</si>
  <si>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</si>
  <si>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</si>
  <si>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</si>
  <si>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</si>
  <si>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</si>
  <si>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</si>
  <si>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</si>
  <si>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</si>
  <si>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</si>
  <si>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</si>
  <si>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</si>
  <si>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</si>
  <si>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</si>
  <si>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</si>
  <si>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</si>
  <si>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</si>
  <si>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</si>
  <si>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</si>
  <si>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</si>
  <si>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</si>
  <si>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</si>
  <si>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</si>
  <si>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</si>
  <si>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</si>
  <si>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</si>
  <si>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</si>
  <si>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</si>
  <si>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</si>
  <si>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</si>
  <si>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</si>
  <si>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</si>
  <si>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</si>
  <si>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</si>
  <si>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</si>
  <si>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</si>
  <si>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</si>
  <si>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</si>
  <si>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</si>
  <si>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</si>
  <si>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</si>
  <si>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</si>
  <si>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</si>
  <si>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</si>
  <si>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</si>
  <si>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</si>
  <si>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</si>
  <si>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</si>
  <si>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</si>
  <si>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</si>
  <si>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</si>
  <si>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</si>
  <si>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</si>
  <si>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</si>
  <si>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</si>
  <si>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</si>
  <si>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</si>
  <si>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</si>
  <si>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</si>
  <si>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</si>
  <si>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</si>
  <si>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</si>
  <si>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</si>
  <si>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</si>
  <si>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</si>
  <si>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</si>
  <si>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</si>
  <si>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</si>
  <si>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</si>
  <si>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</si>
  <si>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</si>
  <si>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</si>
  <si>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</si>
  <si>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</si>
  <si>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</si>
  <si>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</si>
  <si>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</si>
  <si>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</si>
  <si>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</si>
  <si>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</si>
  <si>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</si>
  <si>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</si>
  <si>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</si>
  <si>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</si>
  <si>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</si>
  <si>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</si>
  <si>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</si>
  <si>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</si>
  <si>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</si>
  <si>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</si>
  <si>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</si>
  <si>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</si>
  <si>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</si>
  <si>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</si>
  <si>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</si>
  <si>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</si>
  <si>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</si>
  <si>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</si>
  <si>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</si>
  <si>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</si>
  <si>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</si>
  <si>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</si>
  <si>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</si>
  <si>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</si>
  <si>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</si>
  <si>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</si>
  <si>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</si>
  <si>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</si>
  <si>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</si>
  <si>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</si>
  <si>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</si>
  <si>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</si>
  <si>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</si>
  <si>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</si>
  <si>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</si>
  <si>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</si>
  <si>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</si>
  <si>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</si>
  <si>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</si>
  <si>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</si>
  <si>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</si>
  <si>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</si>
  <si>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</si>
  <si>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</si>
  <si>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</si>
  <si>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</si>
  <si>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</si>
  <si>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</si>
  <si>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</si>
  <si>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</si>
  <si>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</si>
  <si>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</si>
  <si>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</si>
  <si>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</si>
  <si>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</si>
  <si>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</si>
  <si>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</si>
  <si>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</si>
  <si>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</si>
  <si>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</si>
  <si>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</si>
  <si>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</si>
  <si>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</si>
  <si>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</si>
  <si>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</si>
  <si>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</si>
  <si>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</si>
  <si>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</si>
  <si>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</si>
  <si>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</si>
  <si>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</si>
  <si>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</si>
  <si>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</si>
  <si>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</si>
  <si>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</si>
  <si>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</si>
  <si>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</si>
  <si>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</si>
  <si>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</si>
  <si>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</si>
  <si>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</si>
  <si>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</si>
  <si>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</si>
  <si>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</si>
  <si>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</si>
  <si>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</si>
  <si>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</si>
  <si>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</si>
  <si>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</si>
  <si>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</si>
  <si>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</si>
  <si>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</si>
  <si>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</si>
  <si>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</si>
  <si>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</si>
  <si>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</si>
  <si>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</si>
  <si>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</si>
  <si>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</si>
  <si>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</si>
  <si>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</si>
  <si>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</si>
  <si>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</si>
  <si>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</si>
  <si>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</si>
  <si>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</si>
  <si>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</si>
  <si>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</si>
  <si>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</si>
  <si>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</si>
  <si>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</si>
  <si>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</si>
  <si>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</si>
  <si>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</si>
  <si>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</si>
  <si>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</si>
  <si>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</si>
  <si>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</si>
  <si>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</si>
  <si>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</si>
  <si>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</si>
  <si>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</si>
  <si>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</si>
  <si>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</si>
  <si>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</si>
  <si>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</si>
  <si>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</si>
  <si>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</si>
  <si>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</si>
  <si>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</si>
  <si>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</si>
  <si>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</si>
  <si>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</si>
  <si>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</si>
  <si>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</si>
  <si>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</si>
  <si>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</si>
  <si>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</si>
  <si>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</si>
  <si>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</si>
  <si>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</si>
  <si>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</si>
  <si>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</si>
  <si>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</si>
  <si>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</si>
  <si>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</si>
  <si>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</si>
  <si>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</si>
  <si>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</si>
  <si>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</si>
  <si>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</si>
  <si>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</si>
  <si>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</si>
  <si>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</si>
  <si>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</si>
  <si>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</si>
  <si>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</si>
  <si>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</si>
  <si>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</si>
  <si>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</si>
  <si>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</si>
  <si>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</si>
  <si>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</si>
  <si>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</si>
  <si>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</si>
  <si>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</si>
  <si>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</si>
  <si>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</si>
  <si>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</si>
  <si>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</si>
  <si>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</si>
  <si>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</si>
  <si>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</si>
  <si>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</si>
  <si>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</si>
  <si>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</si>
  <si>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</si>
  <si>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</si>
  <si>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</si>
  <si>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</si>
  <si>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</si>
  <si>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</si>
  <si>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</si>
  <si>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</si>
  <si>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</si>
  <si>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</si>
  <si>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</si>
  <si>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</si>
  <si>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</si>
  <si>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</si>
  <si>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</si>
  <si>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</si>
  <si>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</si>
  <si>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</si>
  <si>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</si>
  <si>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</si>
  <si>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</si>
  <si>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</si>
  <si>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</si>
  <si>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</si>
  <si>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</si>
  <si>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</si>
  <si>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</si>
  <si>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</si>
  <si>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</si>
  <si>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</si>
  <si>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</si>
  <si>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</si>
  <si>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</si>
  <si>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</si>
  <si>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</si>
  <si>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</si>
  <si>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</si>
  <si>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</si>
  <si>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</si>
  <si>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</si>
  <si>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</si>
  <si>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</si>
  <si>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</si>
  <si>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</si>
  <si>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</si>
  <si>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</si>
  <si>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</si>
  <si>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</si>
  <si>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</si>
  <si>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</si>
  <si>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</si>
  <si>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</si>
  <si>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</si>
  <si>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</si>
  <si>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</si>
  <si>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</si>
  <si>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</si>
  <si>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</si>
  <si>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</si>
  <si>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</si>
  <si>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</si>
  <si>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</si>
  <si>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</si>
  <si>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</si>
  <si>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</si>
  <si>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</si>
  <si>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</si>
  <si>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</si>
  <si>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</si>
  <si>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</si>
  <si>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</si>
  <si>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</si>
  <si>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</si>
  <si>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</si>
  <si>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</si>
  <si>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</si>
  <si>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</si>
  <si>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</si>
  <si>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</si>
  <si>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</si>
  <si>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</si>
  <si>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</si>
  <si>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</si>
  <si>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</si>
  <si>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</si>
  <si>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</si>
  <si>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</si>
  <si>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</si>
  <si>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</si>
  <si>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</si>
  <si>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</si>
  <si>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</si>
  <si>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</si>
  <si>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</si>
  <si>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</si>
  <si>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</si>
  <si>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</si>
  <si>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</si>
  <si>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</si>
  <si>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</si>
  <si>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</si>
  <si>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</si>
  <si>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</si>
  <si>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</si>
  <si>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</si>
  <si>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</si>
  <si>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</si>
  <si>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</si>
  <si>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</si>
  <si>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</si>
  <si>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</si>
  <si>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</si>
  <si>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</si>
  <si>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</si>
  <si>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</si>
  <si>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</si>
  <si>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</si>
  <si>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</si>
  <si>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</si>
  <si>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</si>
  <si>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</si>
  <si>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</si>
  <si>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</si>
  <si>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</si>
  <si>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</si>
  <si>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</si>
  <si>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</si>
  <si>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</si>
  <si>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</si>
  <si>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</si>
  <si>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</si>
  <si>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</si>
  <si>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</si>
  <si>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</si>
  <si>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</si>
  <si>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</si>
  <si>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</si>
  <si>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</si>
  <si>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</si>
  <si>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</si>
  <si>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</si>
  <si>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</si>
  <si>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</si>
  <si>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</si>
  <si>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</si>
  <si>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</si>
  <si>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</si>
  <si>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</si>
  <si>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</si>
  <si>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</si>
  <si>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</si>
  <si>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</si>
  <si>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</si>
  <si>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</si>
  <si>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</si>
  <si>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</si>
  <si>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</si>
  <si>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</si>
  <si>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</si>
  <si>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</si>
  <si>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</si>
  <si>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</si>
  <si>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</si>
  <si>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</si>
  <si>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</si>
  <si>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</si>
  <si>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</si>
  <si>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</si>
  <si>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</si>
  <si>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</si>
  <si>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</si>
  <si>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</si>
  <si>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</si>
  <si>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</si>
  <si>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</si>
  <si>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</si>
  <si>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</si>
  <si>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</si>
  <si>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</si>
  <si>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</si>
  <si>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</si>
  <si>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</si>
  <si>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</si>
  <si>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</si>
  <si>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</si>
  <si>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</si>
  <si>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</si>
  <si>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</si>
  <si>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</si>
  <si>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</si>
  <si>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</si>
  <si>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</si>
  <si>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</si>
  <si>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</si>
  <si>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</si>
  <si>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</si>
  <si>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</si>
  <si>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</si>
  <si>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</si>
  <si>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</si>
  <si>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</si>
  <si>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</si>
  <si>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</si>
  <si>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</si>
  <si>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</si>
  <si>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</si>
  <si>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</si>
  <si>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</si>
  <si>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</si>
  <si>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</si>
  <si>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</si>
  <si>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</si>
  <si>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</si>
  <si>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</si>
  <si>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</si>
  <si>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</si>
  <si>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</si>
  <si>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</si>
  <si>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</si>
  <si>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</si>
  <si>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</si>
  <si>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</si>
  <si>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</si>
  <si>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</si>
  <si>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</si>
  <si>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</si>
  <si>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</si>
  <si>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</si>
  <si>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</si>
  <si>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</si>
  <si>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</si>
  <si>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</si>
  <si>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</si>
  <si>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</si>
  <si>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</si>
  <si>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</si>
  <si>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</si>
  <si>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</si>
  <si>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</si>
  <si>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</si>
  <si>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</si>
  <si>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</si>
  <si>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</si>
  <si>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</si>
  <si>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</si>
  <si>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</si>
  <si>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</si>
  <si>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</si>
  <si>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</si>
  <si>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</si>
  <si>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</si>
  <si>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</si>
  <si>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</si>
  <si>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</si>
  <si>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</si>
  <si>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</si>
  <si>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</si>
  <si>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</si>
  <si>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</si>
  <si>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</si>
  <si>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</si>
  <si>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</si>
  <si>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</si>
  <si>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</si>
  <si>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</si>
  <si>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</si>
  <si>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</si>
  <si>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</si>
  <si>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</si>
  <si>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</si>
  <si>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</si>
  <si>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</si>
  <si>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</si>
  <si>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</si>
  <si>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</si>
  <si>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</si>
  <si>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</si>
  <si>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</si>
  <si>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</si>
  <si>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</si>
  <si>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</si>
  <si>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</si>
  <si>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</si>
  <si>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</si>
  <si>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</si>
  <si>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</si>
  <si>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</si>
  <si>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</si>
  <si>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</si>
  <si>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</si>
  <si>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</si>
  <si>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</si>
  <si>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</si>
  <si>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</si>
  <si>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</si>
  <si>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</si>
  <si>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</si>
  <si>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</si>
  <si>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</si>
  <si>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</si>
  <si>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</si>
  <si>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</si>
  <si>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</si>
  <si>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</si>
  <si>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</si>
  <si>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</si>
  <si>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</si>
  <si>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</si>
  <si>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</si>
  <si>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</si>
  <si>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</si>
  <si>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</si>
  <si>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</si>
  <si>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</si>
  <si>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</si>
  <si>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</si>
  <si>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</si>
  <si>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</si>
  <si>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</si>
  <si>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</si>
  <si>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</si>
  <si>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</si>
  <si>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</si>
  <si>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</si>
  <si>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</si>
  <si>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</si>
  <si>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</si>
  <si>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</si>
  <si>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</si>
  <si>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</si>
  <si>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</si>
  <si>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</si>
  <si>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</si>
  <si>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</si>
  <si>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</si>
  <si>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</si>
  <si>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</si>
  <si>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</si>
  <si>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</si>
  <si>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</si>
  <si>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</si>
  <si>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</si>
  <si>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</si>
  <si>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</si>
  <si>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</si>
  <si>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</si>
  <si>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</si>
  <si>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</si>
  <si>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</si>
  <si>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</si>
  <si>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</si>
  <si>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</si>
  <si>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</si>
  <si>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</si>
  <si>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</si>
  <si>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</si>
  <si>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</si>
  <si>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</si>
  <si>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</si>
  <si>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</si>
  <si>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</si>
  <si>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</si>
  <si>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</si>
  <si>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</si>
  <si>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</si>
  <si>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</si>
  <si>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</si>
  <si>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</si>
  <si>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</si>
  <si>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</si>
  <si>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</si>
  <si>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</si>
  <si>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</si>
  <si>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</si>
  <si>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</si>
  <si>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</si>
  <si>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</si>
  <si>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</si>
  <si>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</si>
  <si>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</si>
  <si>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</si>
  <si>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</si>
  <si>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</si>
  <si>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</si>
  <si>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</si>
  <si>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</si>
  <si>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</si>
  <si>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</si>
  <si>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</si>
  <si>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</si>
  <si>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</si>
  <si>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</si>
  <si>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</si>
  <si>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</si>
  <si>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</si>
  <si>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</si>
  <si>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</si>
  <si>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</si>
  <si>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</si>
  <si>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</si>
  <si>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</si>
  <si>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</si>
  <si>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</si>
  <si>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</si>
  <si>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</si>
  <si>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</si>
  <si>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</si>
  <si>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</si>
  <si>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</si>
  <si>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</si>
  <si>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</si>
  <si>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</si>
  <si>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</si>
  <si>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</si>
  <si>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</si>
  <si>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</si>
  <si>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</si>
  <si>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</si>
  <si>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</si>
  <si>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</si>
  <si>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</si>
  <si>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</si>
  <si>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</si>
  <si>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</si>
  <si>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</si>
  <si>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</si>
  <si>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</si>
  <si>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</si>
  <si>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</si>
  <si>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</si>
  <si>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</si>
  <si>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</si>
  <si>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</si>
  <si>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</si>
  <si>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</si>
  <si>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</si>
  <si>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</si>
  <si>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</si>
  <si>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</si>
  <si>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</si>
  <si>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</si>
  <si>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</si>
  <si>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</si>
  <si>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</si>
  <si>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</si>
  <si>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</si>
  <si>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</si>
  <si>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</si>
  <si>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</si>
  <si>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</si>
  <si>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</si>
  <si>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</si>
  <si>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</si>
  <si>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</si>
  <si>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</si>
  <si>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</si>
  <si>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</si>
  <si>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</si>
  <si>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</si>
  <si>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</si>
  <si>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</si>
  <si>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</si>
  <si>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</si>
  <si>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</si>
  <si>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</si>
  <si>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</si>
  <si>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</si>
  <si>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</si>
  <si>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</si>
  <si>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</si>
  <si>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</si>
  <si>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</si>
  <si>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</si>
  <si>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</si>
  <si>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</si>
  <si>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</si>
  <si>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</si>
  <si>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</si>
  <si>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</si>
  <si>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</si>
  <si>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</si>
  <si>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</si>
  <si>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</si>
  <si>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</si>
  <si>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</si>
  <si>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</si>
  <si>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</si>
  <si>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</si>
  <si>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</si>
  <si>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</si>
  <si>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</si>
  <si>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</si>
  <si>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</si>
  <si>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</si>
  <si>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</si>
  <si>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</si>
  <si>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</si>
  <si>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</si>
  <si>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</si>
  <si>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</si>
  <si>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</si>
  <si>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</si>
  <si>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</si>
  <si>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</si>
  <si>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</si>
  <si>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</si>
  <si>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</si>
  <si>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</si>
  <si>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</si>
  <si>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</si>
  <si>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</si>
  <si>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</si>
  <si>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</si>
  <si>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</si>
  <si>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</si>
  <si>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</si>
  <si>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</si>
  <si>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</si>
  <si>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</si>
  <si>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</si>
  <si>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</si>
  <si>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</si>
  <si>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</si>
  <si>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</si>
  <si>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</si>
  <si>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</si>
  <si>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</si>
  <si>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</si>
  <si>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</si>
  <si>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</si>
  <si>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</si>
  <si>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</si>
  <si>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</si>
  <si>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</si>
  <si>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</si>
  <si>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</si>
  <si>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</si>
  <si>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</si>
  <si>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</si>
  <si>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</si>
  <si>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</si>
  <si>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</si>
  <si>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</si>
  <si>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</si>
  <si>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</si>
  <si>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</si>
  <si>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</si>
  <si>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</si>
  <si>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</si>
  <si>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</si>
  <si>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</si>
  <si>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</si>
  <si>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</si>
  <si>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</si>
  <si>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</si>
  <si>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</si>
  <si>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</si>
  <si>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</si>
  <si>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</si>
  <si>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</si>
  <si>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</si>
  <si>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</si>
  <si>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</si>
  <si>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</si>
  <si>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</si>
  <si>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</si>
  <si>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</si>
  <si>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</si>
  <si>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</si>
  <si>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</si>
  <si>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</si>
  <si>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</si>
  <si>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</si>
  <si>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</si>
  <si>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</si>
  <si>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</si>
  <si>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</si>
  <si>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</si>
  <si>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</si>
  <si>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</si>
  <si>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</si>
  <si>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</si>
  <si>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</si>
  <si>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</si>
  <si>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</si>
  <si>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</si>
  <si>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</si>
  <si>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</si>
  <si>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</si>
  <si>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</si>
  <si>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</si>
  <si>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</si>
  <si>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</si>
  <si>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</si>
  <si>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</si>
  <si>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</si>
  <si>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</si>
  <si>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</si>
  <si>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</si>
  <si>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</si>
  <si>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</si>
  <si>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</si>
  <si>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</si>
  <si>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</si>
  <si>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</si>
  <si>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</si>
  <si>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</si>
  <si>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</si>
  <si>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</si>
  <si>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</si>
  <si>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</si>
  <si>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</si>
  <si>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</si>
  <si>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</si>
  <si>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</si>
  <si>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</si>
  <si>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</si>
  <si>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</si>
  <si>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</si>
  <si>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</si>
  <si>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</si>
  <si>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</si>
  <si>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</si>
  <si>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</si>
  <si>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</si>
  <si>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</si>
  <si>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</si>
  <si>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</si>
  <si>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</si>
  <si>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</si>
  <si>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</si>
  <si>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</si>
  <si>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</si>
  <si>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</si>
  <si>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</si>
  <si>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</si>
  <si>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</si>
  <si>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</si>
  <si>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</si>
  <si>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</si>
  <si>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</si>
  <si>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</si>
  <si>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</si>
  <si>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</si>
  <si>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</si>
  <si>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</si>
  <si>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</si>
  <si>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</si>
  <si>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</si>
  <si>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</si>
  <si>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</si>
  <si>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</si>
  <si>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</si>
  <si>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</si>
  <si>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</si>
  <si>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</si>
  <si>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</si>
  <si>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</si>
  <si>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</si>
  <si>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</si>
  <si>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</si>
  <si>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</si>
  <si>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</si>
  <si>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</si>
  <si>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</si>
  <si>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</si>
  <si>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</si>
  <si>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</si>
  <si>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</si>
  <si>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</si>
  <si>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</si>
  <si>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</si>
  <si>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</si>
  <si>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</si>
  <si>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</si>
  <si>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</si>
  <si>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</si>
  <si>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</si>
  <si>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</si>
  <si>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</si>
  <si>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</si>
  <si>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</si>
  <si>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</si>
  <si>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</si>
  <si>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</si>
  <si>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</si>
  <si>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</si>
  <si>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</si>
  <si>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</si>
  <si>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</si>
  <si>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</si>
  <si>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</si>
  <si>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</si>
  <si>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</si>
  <si>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</si>
  <si>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</si>
  <si>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</si>
  <si>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</si>
  <si>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</si>
  <si>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</si>
  <si>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</si>
  <si>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</si>
  <si>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</si>
  <si>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</si>
  <si>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</si>
  <si>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</si>
  <si>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</si>
  <si>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</si>
  <si>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</si>
  <si>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</si>
  <si>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</si>
  <si>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</si>
  <si>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</si>
  <si>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</si>
  <si>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</si>
  <si>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</si>
  <si>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</si>
  <si>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</si>
  <si>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</si>
  <si>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</si>
  <si>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</si>
  <si>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</si>
  <si>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</si>
  <si>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</si>
  <si>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</si>
  <si>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</si>
  <si>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</si>
  <si>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</si>
  <si>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</si>
  <si>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</si>
  <si>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</si>
  <si>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</si>
  <si>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</si>
  <si>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</si>
  <si>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</si>
  <si>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</si>
  <si>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</si>
  <si>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</si>
  <si>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</si>
  <si>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</si>
  <si>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</si>
  <si>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</si>
  <si>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</si>
  <si>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</si>
  <si>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</si>
  <si>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</si>
  <si>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</si>
  <si>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</si>
  <si>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</si>
  <si>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</si>
  <si>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</si>
  <si>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</si>
  <si>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</si>
  <si>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</si>
  <si>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</si>
  <si>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</si>
  <si>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</si>
  <si>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</si>
  <si>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</si>
  <si>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</si>
  <si>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</si>
  <si>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</si>
  <si>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</si>
  <si>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</si>
  <si>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</si>
  <si>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</si>
  <si>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</si>
  <si>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</si>
  <si>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</si>
  <si>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</si>
  <si>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</si>
  <si>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</si>
  <si>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</si>
  <si>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</si>
  <si>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</si>
  <si>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</si>
  <si>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</si>
  <si>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</si>
  <si>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</si>
  <si>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</si>
  <si>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</si>
  <si>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</si>
  <si>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</si>
  <si>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</si>
  <si>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</si>
  <si>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</si>
  <si>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</si>
  <si>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</si>
  <si>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</si>
  <si>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</si>
  <si>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</si>
  <si>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</si>
  <si>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</si>
  <si>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</si>
  <si>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</si>
  <si>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</si>
  <si>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</si>
  <si>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</si>
  <si>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</si>
  <si>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</si>
  <si>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</si>
  <si>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</si>
  <si>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</si>
  <si>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</si>
  <si>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</si>
  <si>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</si>
  <si>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</si>
  <si>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</si>
  <si>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</si>
  <si>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</si>
  <si>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</si>
  <si>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</si>
  <si>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</si>
  <si>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</si>
  <si>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</si>
  <si>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</si>
  <si>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</si>
  <si>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</si>
  <si>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</si>
  <si>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</si>
  <si>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</si>
  <si>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</si>
  <si>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</si>
  <si>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</si>
  <si>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</si>
  <si>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</si>
  <si>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</si>
  <si>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</si>
  <si>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</si>
  <si>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</si>
  <si>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</si>
  <si>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</si>
  <si>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</si>
  <si>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</si>
  <si>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</si>
  <si>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</si>
  <si>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</si>
  <si>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</si>
  <si>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</si>
  <si>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</si>
  <si>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</si>
  <si>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</si>
  <si>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</si>
  <si>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</si>
  <si>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</si>
  <si>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</si>
  <si>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</si>
  <si>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</si>
  <si>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</si>
  <si>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</si>
  <si>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</si>
  <si>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</si>
  <si>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</si>
  <si>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</si>
  <si>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</si>
  <si>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</si>
  <si>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</si>
  <si>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</si>
  <si>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</si>
  <si>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</si>
  <si>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</si>
  <si>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</si>
  <si>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</si>
  <si>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</si>
  <si>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</si>
  <si>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</si>
  <si>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</si>
  <si>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</si>
  <si>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</si>
  <si>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</si>
  <si>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</si>
  <si>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</si>
  <si>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</si>
  <si>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</si>
  <si>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</si>
  <si>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</si>
  <si>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</si>
  <si>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</si>
  <si>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</si>
  <si>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</si>
  <si>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</si>
  <si>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</si>
  <si>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</si>
  <si>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</si>
  <si>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</si>
  <si>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</si>
  <si>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</si>
  <si>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</si>
  <si>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</si>
  <si>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</si>
  <si>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</si>
  <si>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</si>
  <si>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</si>
  <si>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</si>
  <si>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</si>
  <si>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</si>
  <si>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</si>
  <si>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</si>
  <si>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</si>
  <si>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</si>
  <si>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</si>
  <si>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</si>
  <si>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</si>
  <si>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</si>
  <si>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</si>
  <si>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</si>
  <si>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</si>
  <si>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</si>
  <si>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</si>
  <si>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</si>
  <si>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</si>
  <si>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</si>
  <si>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</si>
  <si>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</si>
  <si>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</si>
  <si>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</si>
  <si>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</si>
  <si>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</si>
  <si>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</si>
  <si>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</si>
  <si>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</si>
  <si>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</si>
  <si>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</si>
  <si>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</si>
  <si>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</si>
  <si>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</si>
  <si>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</si>
  <si>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</si>
  <si>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</si>
  <si>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</si>
  <si>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</si>
  <si>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</si>
  <si>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</si>
  <si>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</si>
  <si>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</si>
  <si>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</si>
  <si>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</si>
  <si>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</si>
  <si>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</si>
  <si>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</si>
  <si>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</si>
  <si>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</si>
  <si>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</si>
  <si>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</si>
  <si>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</si>
  <si>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</si>
  <si>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</si>
  <si>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</si>
  <si>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</si>
  <si>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</si>
  <si>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</si>
  <si>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</si>
  <si>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</si>
  <si>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</si>
  <si>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</si>
  <si>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</si>
  <si>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</si>
  <si>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</si>
  <si>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</si>
  <si>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</si>
  <si>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</si>
  <si>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</si>
  <si>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</si>
  <si>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</si>
  <si>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</si>
  <si>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</si>
  <si>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</si>
  <si>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</si>
  <si>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</si>
  <si>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</si>
  <si>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</si>
  <si>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</si>
  <si>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</si>
  <si>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</si>
  <si>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</si>
  <si>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</si>
  <si>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</si>
  <si>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</si>
  <si>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</si>
  <si>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</si>
  <si>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</si>
  <si>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</si>
  <si>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</si>
  <si>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</si>
  <si>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</si>
  <si>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</si>
  <si>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</si>
  <si>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</si>
  <si>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</si>
  <si>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</si>
  <si>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</si>
  <si>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</si>
  <si>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</si>
  <si>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</si>
  <si>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</si>
  <si>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</si>
  <si>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</si>
  <si>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</si>
  <si>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</si>
  <si>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</si>
  <si>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</si>
  <si>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</si>
  <si>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</si>
  <si>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</si>
  <si>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</si>
  <si>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</si>
  <si>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</si>
  <si>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</si>
  <si>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</si>
  <si>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</si>
  <si>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</si>
  <si>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</si>
  <si>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</si>
  <si>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</si>
  <si>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</si>
  <si>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</si>
  <si>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</si>
  <si>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</si>
  <si>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</si>
  <si>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</si>
  <si>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</si>
  <si>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</si>
  <si>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</si>
  <si>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</si>
  <si>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</si>
  <si>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</si>
  <si>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</si>
  <si>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</si>
  <si>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</si>
  <si>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</si>
  <si>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</si>
  <si>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</si>
  <si>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</si>
  <si>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</si>
  <si>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</si>
  <si>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</si>
  <si>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</si>
  <si>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</si>
  <si>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</si>
  <si>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</si>
  <si>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</si>
  <si>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</si>
  <si>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</si>
  <si>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</si>
  <si>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</si>
  <si>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</si>
  <si>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</si>
  <si>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</si>
  <si>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</si>
  <si>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</si>
  <si>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</si>
  <si>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</si>
  <si>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</si>
  <si>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</si>
  <si>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</si>
  <si>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</si>
  <si>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</si>
  <si>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</si>
  <si>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</si>
  <si>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</si>
  <si>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</si>
  <si>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</si>
  <si>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</si>
  <si>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</si>
  <si>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</si>
  <si>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</si>
  <si>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</si>
  <si>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</si>
  <si>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</si>
  <si>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</si>
  <si>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</si>
  <si>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</si>
  <si>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</si>
  <si>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</si>
  <si>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</si>
  <si>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</si>
  <si>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</si>
  <si>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</si>
  <si>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</si>
  <si>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</si>
  <si>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</si>
  <si>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</si>
  <si>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</si>
  <si>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</si>
  <si>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</si>
  <si>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</si>
  <si>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</si>
  <si>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</si>
  <si>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</si>
  <si>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</si>
  <si>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</si>
  <si>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</si>
  <si>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</si>
  <si>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</si>
  <si>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</si>
  <si>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</si>
  <si>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</si>
  <si>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</si>
  <si>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</si>
  <si>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</si>
  <si>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</si>
  <si>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</si>
  <si>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</si>
  <si>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</si>
  <si>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</si>
  <si>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</si>
  <si>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</si>
  <si>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</si>
  <si>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</si>
  <si>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</si>
  <si>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</si>
  <si>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</si>
  <si>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</si>
  <si>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</si>
  <si>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</si>
  <si>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</si>
  <si>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</si>
  <si>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</si>
  <si>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</si>
  <si>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</si>
  <si>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</si>
  <si>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</si>
  <si>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</si>
  <si>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</si>
  <si>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</si>
  <si>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</si>
  <si>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</si>
  <si>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</si>
  <si>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</si>
  <si>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</si>
  <si>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</si>
  <si>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</si>
  <si>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</si>
  <si>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</si>
  <si>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</si>
  <si>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</si>
  <si>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</si>
  <si>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</si>
  <si>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</si>
  <si>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</si>
  <si>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</si>
  <si>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</si>
  <si>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</si>
  <si>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</si>
  <si>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</si>
  <si>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</si>
  <si>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</si>
  <si>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</si>
  <si>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</si>
  <si>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</si>
  <si>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</si>
  <si>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</si>
  <si>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</si>
  <si>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</si>
  <si>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</si>
  <si>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</si>
  <si>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</si>
  <si>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</si>
  <si>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</si>
  <si>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</si>
  <si>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</si>
  <si>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</si>
  <si>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</si>
  <si>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</si>
  <si>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</si>
  <si>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</si>
  <si>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</si>
  <si>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</si>
  <si>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</si>
  <si>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</si>
  <si>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</si>
  <si>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</si>
  <si>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</si>
  <si>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</si>
  <si>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</si>
  <si>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</si>
  <si>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</si>
  <si>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</si>
  <si>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</si>
  <si>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</si>
  <si>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</si>
  <si>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</si>
  <si>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</si>
  <si>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</si>
  <si>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</si>
  <si>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</si>
  <si>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</si>
  <si>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</si>
  <si>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</si>
  <si>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</si>
  <si>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</si>
  <si>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</si>
  <si>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</si>
  <si>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</si>
  <si>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</si>
  <si>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</si>
  <si>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</si>
  <si>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</si>
  <si>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</si>
  <si>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</si>
  <si>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</si>
  <si>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</si>
  <si>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</si>
  <si>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</si>
  <si>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</si>
  <si>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</si>
  <si>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</si>
  <si>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</si>
  <si>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</si>
  <si>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</si>
  <si>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</si>
  <si>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</si>
  <si>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</si>
  <si>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</si>
  <si>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</si>
  <si>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</si>
  <si>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</si>
  <si>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</si>
  <si>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</si>
  <si>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</si>
  <si>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</si>
  <si>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</si>
  <si>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</si>
  <si>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</si>
  <si>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</si>
  <si>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</si>
  <si>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</si>
  <si>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</si>
  <si>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</si>
  <si>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</si>
  <si>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</si>
  <si>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</si>
  <si>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</si>
  <si>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</si>
  <si>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</si>
  <si>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</si>
  <si>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</si>
  <si>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</si>
  <si>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</si>
  <si>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</si>
  <si>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</si>
  <si>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</si>
  <si>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</si>
  <si>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</si>
  <si>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</si>
  <si>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</si>
  <si>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</si>
  <si>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</si>
  <si>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</si>
  <si>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</si>
  <si>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</si>
  <si>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</si>
  <si>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</si>
  <si>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</si>
  <si>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</si>
  <si>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</si>
  <si>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</si>
  <si>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</si>
  <si>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</si>
  <si>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</si>
  <si>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</si>
  <si>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</si>
  <si>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</si>
  <si>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</si>
  <si>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</si>
  <si>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</si>
  <si>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</si>
  <si>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</si>
  <si>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</si>
  <si>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</si>
  <si>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</si>
  <si>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</si>
  <si>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</si>
  <si>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</si>
  <si>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</si>
  <si>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</si>
  <si>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</si>
  <si>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</si>
  <si>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</si>
  <si>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</si>
  <si>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</si>
  <si>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</si>
  <si>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</si>
  <si>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</si>
  <si>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</si>
  <si>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</si>
  <si>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</si>
  <si>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</si>
  <si>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</si>
  <si>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</si>
  <si>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</si>
  <si>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</si>
  <si>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</si>
  <si>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</si>
  <si>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</si>
  <si>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</si>
  <si>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</si>
  <si>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</si>
  <si>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</si>
  <si>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</si>
  <si>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</si>
  <si>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</si>
  <si>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</si>
  <si>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</si>
  <si>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</si>
  <si>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</si>
  <si>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</si>
  <si>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</si>
  <si>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</si>
  <si>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</si>
  <si>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</si>
  <si>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</si>
  <si>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</si>
  <si>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</si>
  <si>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</si>
  <si>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</si>
  <si>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</si>
  <si>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</si>
  <si>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</si>
  <si>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</si>
  <si>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</si>
  <si>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</si>
  <si>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</si>
  <si>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</si>
  <si>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</si>
  <si>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</si>
  <si>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</si>
  <si>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</si>
  <si>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</si>
  <si>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</si>
  <si>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</si>
  <si>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</si>
  <si>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</si>
  <si>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</si>
  <si>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</si>
  <si>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</si>
  <si>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</si>
  <si>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</si>
  <si>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</si>
  <si>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</si>
  <si>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</si>
  <si>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</si>
  <si>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</si>
  <si>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</si>
  <si>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</si>
  <si>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</si>
  <si>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</si>
  <si>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</si>
  <si>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</si>
  <si>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</si>
  <si>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</si>
  <si>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</si>
  <si>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</si>
  <si>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</si>
  <si>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</si>
  <si>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</si>
  <si>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</si>
  <si>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</si>
  <si>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</si>
  <si>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</si>
  <si>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</si>
  <si>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</si>
  <si>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</si>
  <si>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</si>
  <si>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</si>
  <si>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</si>
  <si>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</si>
  <si>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</si>
  <si>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</si>
  <si>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</si>
  <si>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</si>
  <si>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</si>
  <si>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</si>
  <si>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</si>
  <si>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</si>
  <si>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</si>
  <si>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</si>
  <si>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</si>
  <si>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</si>
  <si>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</si>
  <si>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</si>
  <si>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</si>
  <si>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</si>
  <si>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</si>
  <si>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</si>
  <si>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</si>
  <si>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</si>
  <si>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</si>
  <si>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</si>
  <si>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</si>
  <si>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</si>
  <si>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</si>
  <si>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</si>
  <si>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</si>
  <si>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</si>
  <si>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</si>
  <si>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</si>
  <si>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</si>
  <si>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</si>
  <si>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</si>
  <si>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</si>
  <si>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</si>
  <si>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</si>
  <si>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</si>
  <si>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</si>
  <si>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</si>
  <si>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</si>
  <si>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</si>
  <si>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</si>
  <si>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</si>
  <si>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</si>
  <si>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</si>
  <si>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</si>
  <si>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</si>
  <si>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</si>
  <si>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</si>
  <si>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</si>
  <si>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</si>
  <si>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</si>
  <si>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</si>
  <si>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</si>
  <si>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</si>
  <si>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</si>
  <si>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</si>
  <si>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</si>
  <si>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</si>
  <si>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</si>
  <si>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</si>
  <si>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</si>
  <si>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</si>
  <si>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</si>
  <si>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</si>
  <si>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</si>
  <si>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</si>
  <si>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</si>
  <si>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</si>
  <si>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</si>
  <si>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</si>
  <si>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</si>
  <si>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</si>
  <si>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</si>
  <si>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</si>
  <si>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</si>
  <si>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</si>
  <si>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</si>
  <si>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</si>
  <si>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</si>
  <si>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</si>
  <si>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</si>
  <si>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</si>
  <si>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</si>
  <si>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</si>
  <si>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</si>
  <si>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</si>
  <si>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</si>
  <si>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</si>
  <si>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</si>
  <si>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</si>
  <si>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</si>
  <si>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</si>
  <si>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</si>
  <si>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</si>
  <si>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</si>
  <si>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</si>
  <si>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</si>
  <si>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</si>
  <si>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</si>
  <si>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</si>
  <si>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</si>
  <si>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</si>
  <si>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</si>
  <si>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</si>
  <si>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</si>
  <si>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</si>
  <si>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</si>
  <si>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</si>
  <si>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</si>
  <si>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</si>
  <si>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</si>
  <si>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</si>
  <si>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</si>
  <si>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</si>
  <si>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</si>
  <si>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</si>
  <si>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</si>
  <si>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</si>
  <si>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</si>
  <si>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</si>
  <si>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</si>
  <si>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</si>
  <si>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</si>
  <si>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</si>
  <si>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</si>
  <si>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</si>
  <si>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</si>
  <si>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</si>
  <si>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</si>
  <si>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</si>
  <si>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</si>
  <si>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</si>
  <si>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</si>
  <si>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</si>
  <si>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</si>
  <si>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</si>
  <si>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</si>
  <si>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</si>
  <si>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</si>
  <si>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</si>
  <si>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</si>
  <si>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</si>
  <si>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</si>
  <si>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</si>
  <si>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</si>
  <si>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</si>
  <si>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</si>
  <si>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</si>
  <si>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</si>
  <si>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</si>
  <si>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</si>
  <si>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</si>
  <si>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</si>
  <si>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</si>
  <si>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</si>
  <si>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</si>
  <si>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</si>
  <si>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</si>
  <si>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</si>
  <si>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</si>
  <si>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</si>
  <si>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</si>
  <si>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</si>
  <si>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</si>
  <si>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</si>
  <si>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</si>
  <si>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</si>
  <si>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</si>
  <si>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</si>
  <si>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</si>
  <si>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</si>
  <si>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</si>
  <si>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</si>
  <si>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</si>
  <si>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</si>
  <si>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</si>
  <si>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</si>
  <si>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</si>
  <si>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</si>
  <si>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</si>
  <si>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</si>
  <si>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</si>
  <si>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</si>
  <si>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</si>
  <si>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</si>
  <si>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</si>
  <si>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</si>
  <si>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</si>
  <si>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</si>
  <si>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</si>
  <si>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</si>
  <si>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</si>
  <si>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</si>
  <si>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</si>
  <si>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</si>
  <si>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</si>
  <si>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</si>
  <si>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</si>
  <si>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</si>
  <si>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</si>
  <si>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</si>
  <si>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</si>
  <si>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</si>
  <si>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</si>
  <si>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</si>
  <si>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</si>
  <si>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</si>
  <si>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</si>
  <si>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</si>
  <si>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</si>
  <si>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</si>
  <si>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</si>
  <si>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</si>
  <si>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</si>
  <si>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</si>
  <si>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</si>
  <si>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</si>
  <si>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</si>
  <si>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</si>
  <si>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</si>
  <si>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</si>
  <si>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</si>
  <si>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</si>
  <si>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</si>
  <si>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</si>
  <si>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</si>
  <si>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</si>
  <si>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</si>
  <si>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</si>
  <si>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</si>
  <si>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</si>
  <si>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</si>
  <si>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</si>
  <si>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</si>
  <si>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</si>
  <si>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</si>
  <si>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</si>
  <si>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</si>
  <si>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</si>
  <si>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</si>
  <si>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</si>
  <si>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</si>
  <si>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</si>
  <si>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</si>
  <si>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</si>
  <si>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</si>
  <si>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</si>
  <si>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</si>
  <si>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</si>
  <si>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</si>
  <si>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</si>
  <si>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</si>
  <si>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</si>
  <si>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</si>
  <si>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</si>
  <si>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</si>
  <si>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</si>
  <si>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</si>
  <si>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</si>
  <si>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</si>
  <si>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</si>
  <si>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</si>
  <si>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</si>
  <si>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</si>
  <si>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</si>
  <si>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</si>
  <si>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</si>
  <si>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</si>
  <si>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</si>
  <si>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</si>
  <si>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</si>
  <si>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</si>
  <si>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</si>
  <si>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</si>
  <si>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</si>
  <si>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</si>
  <si>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</si>
  <si>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</si>
  <si>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</si>
  <si>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</si>
  <si>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</si>
  <si>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</si>
  <si>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</si>
  <si>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</si>
  <si>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</si>
  <si>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</si>
  <si>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</si>
  <si>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</si>
  <si>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</si>
  <si>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</si>
  <si>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</si>
  <si>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</si>
  <si>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</si>
  <si>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</si>
  <si>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</si>
  <si>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</si>
  <si>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</si>
  <si>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</si>
  <si>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</si>
  <si>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</si>
  <si>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</si>
  <si>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</si>
  <si>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</si>
  <si>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</si>
  <si>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</si>
  <si>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</si>
  <si>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</si>
  <si>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</si>
  <si>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</si>
  <si>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</si>
  <si>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</si>
  <si>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</si>
  <si>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</si>
  <si>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</si>
  <si>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</si>
  <si>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</si>
  <si>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</si>
  <si>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</si>
  <si>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</si>
  <si>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</si>
  <si>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</si>
  <si>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</si>
  <si>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</si>
  <si>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</si>
  <si>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</si>
  <si>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</si>
  <si>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</si>
  <si>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</si>
  <si>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</si>
  <si>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</si>
  <si>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</si>
  <si>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</si>
  <si>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</si>
  <si>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</si>
  <si>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</si>
  <si>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</si>
  <si>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</si>
  <si>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</si>
  <si>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</si>
  <si>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</si>
  <si>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</si>
  <si>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</si>
  <si>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</si>
  <si>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</si>
  <si>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</si>
  <si>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</si>
  <si>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</si>
  <si>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</si>
  <si>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</si>
  <si>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</si>
  <si>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</si>
  <si>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</si>
  <si>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</si>
  <si>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</si>
  <si>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</si>
  <si>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</si>
  <si>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</si>
  <si>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</si>
  <si>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</si>
  <si>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</si>
  <si>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</si>
  <si>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</si>
  <si>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</si>
  <si>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</si>
  <si>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</si>
  <si>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</si>
  <si>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</si>
  <si>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</si>
  <si>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</si>
  <si>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</si>
  <si>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</si>
  <si>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</si>
  <si>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</si>
  <si>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</si>
  <si>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</si>
  <si>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</si>
  <si>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</si>
  <si>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</si>
  <si>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</si>
  <si>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</si>
  <si>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</si>
  <si>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</si>
  <si>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</si>
  <si>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</si>
  <si>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</si>
  <si>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</si>
  <si>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</si>
  <si>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</si>
  <si>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</si>
  <si>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</si>
  <si>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</si>
  <si>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</si>
  <si>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</si>
  <si>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</si>
  <si>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</si>
  <si>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</si>
  <si>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</si>
  <si>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</si>
  <si>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</si>
  <si>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</si>
  <si>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</si>
  <si>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</si>
  <si>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</si>
  <si>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</si>
  <si>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</si>
  <si>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</si>
  <si>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</si>
  <si>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</si>
  <si>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</si>
  <si>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</si>
  <si>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</si>
  <si>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</si>
  <si>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</si>
  <si>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</si>
  <si>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</si>
  <si>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</si>
  <si>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</si>
  <si>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</si>
  <si>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</si>
  <si>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</si>
  <si>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</si>
  <si>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</si>
  <si>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</si>
  <si>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</si>
  <si>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</si>
  <si>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</si>
  <si>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</si>
  <si>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</si>
  <si>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</si>
  <si>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</si>
  <si>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</si>
  <si>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</si>
  <si>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</si>
  <si>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</si>
  <si>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</si>
  <si>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</si>
  <si>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</si>
  <si>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</si>
  <si>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</si>
  <si>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</si>
  <si>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</si>
  <si>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</si>
  <si>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</si>
  <si>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</si>
  <si>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</si>
  <si>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</si>
  <si>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</si>
  <si>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</si>
  <si>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</si>
  <si>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</si>
  <si>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</si>
  <si>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</si>
  <si>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</si>
  <si>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</si>
  <si>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</si>
  <si>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</si>
  <si>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</si>
  <si>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</si>
  <si>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</si>
  <si>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</si>
  <si>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</si>
  <si>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</si>
  <si>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</si>
  <si>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</si>
  <si>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</si>
  <si>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</si>
  <si>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</si>
  <si>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</si>
  <si>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</si>
  <si>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</si>
  <si>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</si>
  <si>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</si>
  <si>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</si>
  <si>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</si>
  <si>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</si>
  <si>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</si>
  <si>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</si>
  <si>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</si>
  <si>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</si>
  <si>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</si>
  <si>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</si>
  <si>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</si>
  <si>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</si>
  <si>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</si>
  <si>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</si>
  <si>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</si>
  <si>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</si>
  <si>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</si>
  <si>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</si>
  <si>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</si>
  <si>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</si>
  <si>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</si>
  <si>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</si>
  <si>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</si>
  <si>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</si>
  <si>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</si>
  <si>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</si>
  <si>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</si>
  <si>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</si>
  <si>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</si>
  <si>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</si>
  <si>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</si>
  <si>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</si>
  <si>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</si>
  <si>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</si>
  <si>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</si>
  <si>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</si>
  <si>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</si>
  <si>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</si>
  <si>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</si>
  <si>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</si>
  <si>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</si>
  <si>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</si>
  <si>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</si>
  <si>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</si>
  <si>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</si>
  <si>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</si>
  <si>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</si>
  <si>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</si>
  <si>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</si>
  <si>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</si>
  <si>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</si>
  <si>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</si>
  <si>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</si>
  <si>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</si>
  <si>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</si>
  <si>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</si>
  <si>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</si>
  <si>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</si>
  <si>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</si>
  <si>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</si>
  <si>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</si>
  <si>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</si>
  <si>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</si>
  <si>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</si>
  <si>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</si>
  <si>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</si>
  <si>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</si>
  <si>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</si>
  <si>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</si>
  <si>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</si>
  <si>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</si>
  <si>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</si>
  <si>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</si>
  <si>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</si>
  <si>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</si>
  <si>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</si>
  <si>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</si>
  <si>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</si>
  <si>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</si>
  <si>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</si>
  <si>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</si>
  <si>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</si>
  <si>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</si>
  <si>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</si>
  <si>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</si>
  <si>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</si>
  <si>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</si>
  <si>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</si>
  <si>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</si>
  <si>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</si>
  <si>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</si>
  <si>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</si>
  <si>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</si>
  <si>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</si>
  <si>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</si>
  <si>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</si>
  <si>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</si>
  <si>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</si>
  <si>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</si>
  <si>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</si>
  <si>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</si>
  <si>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</si>
  <si>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</si>
  <si>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</si>
  <si>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</si>
  <si>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</si>
  <si>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</si>
  <si>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</si>
  <si>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</si>
  <si>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</si>
  <si>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</si>
  <si>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</si>
  <si>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</si>
  <si>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</si>
  <si>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</si>
  <si>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</si>
  <si>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</si>
  <si>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</si>
  <si>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</si>
  <si>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</si>
  <si>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</si>
  <si>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</si>
  <si>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</si>
  <si>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</si>
  <si>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</si>
  <si>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</si>
  <si>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</si>
  <si>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</si>
  <si>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</si>
  <si>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</si>
  <si>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</si>
  <si>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</si>
  <si>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</si>
  <si>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</si>
  <si>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</si>
  <si>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</si>
  <si>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</si>
  <si>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</si>
  <si>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</si>
  <si>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</si>
  <si>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</si>
  <si>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</si>
  <si>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</si>
  <si>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</si>
  <si>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</si>
  <si>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</si>
  <si>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</si>
  <si>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</si>
  <si>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</si>
  <si>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</si>
  <si>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</si>
  <si>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</si>
  <si>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</si>
  <si>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</si>
  <si>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</si>
  <si>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</si>
  <si>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</si>
  <si>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</si>
  <si>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</si>
  <si>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</si>
  <si>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</si>
  <si>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</si>
  <si>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</si>
  <si>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</si>
  <si>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</si>
  <si>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</si>
  <si>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</si>
  <si>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</si>
  <si>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</si>
  <si>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</si>
  <si>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</si>
  <si>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</si>
  <si>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</si>
  <si>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</si>
  <si>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</si>
  <si>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</si>
  <si>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</si>
  <si>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</si>
  <si>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</si>
  <si>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</si>
  <si>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</si>
  <si>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</si>
  <si>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</si>
  <si>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</si>
  <si>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</si>
  <si>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</si>
  <si>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</si>
  <si>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</si>
  <si>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</si>
  <si>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</si>
  <si>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</si>
  <si>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</si>
  <si>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</si>
  <si>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</si>
  <si>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</si>
  <si>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</si>
  <si>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</si>
  <si>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</si>
  <si>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</si>
  <si>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</si>
  <si>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</si>
  <si>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</si>
  <si>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</si>
  <si>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</si>
  <si>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</si>
  <si>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</si>
  <si>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</si>
  <si>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</si>
  <si>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</si>
  <si>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</si>
  <si>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</si>
  <si>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</si>
  <si>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</si>
  <si>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</si>
  <si>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</si>
  <si>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</si>
  <si>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</si>
  <si>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</si>
  <si>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</si>
  <si>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</si>
  <si>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</si>
  <si>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</si>
  <si>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</si>
  <si>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</si>
  <si>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</si>
  <si>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</si>
  <si>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</si>
  <si>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</si>
  <si>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</si>
  <si>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</si>
  <si>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</si>
  <si>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</si>
  <si>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</si>
  <si>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</si>
  <si>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</si>
  <si>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</si>
  <si>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</si>
  <si>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</si>
  <si>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</si>
  <si>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</si>
  <si>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</si>
  <si>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</si>
  <si>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</si>
  <si>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</si>
  <si>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</si>
  <si>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</si>
  <si>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</si>
  <si>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</si>
  <si>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</si>
  <si>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</si>
  <si>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</si>
  <si>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</si>
  <si>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</si>
  <si>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</si>
  <si>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</si>
  <si>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</si>
  <si>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</si>
  <si>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</si>
  <si>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</si>
  <si>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</si>
  <si>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</si>
  <si>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</si>
  <si>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</si>
  <si>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</si>
  <si>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</si>
  <si>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</si>
  <si>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</si>
  <si>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</si>
  <si>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</si>
  <si>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</si>
  <si>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</si>
  <si>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</si>
  <si>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</si>
  <si>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</si>
  <si>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</si>
  <si>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</si>
  <si>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</si>
  <si>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</si>
  <si>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</si>
  <si>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</si>
  <si>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</si>
  <si>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</si>
  <si>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</si>
  <si>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</si>
  <si>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</si>
  <si>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</si>
  <si>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</si>
  <si>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</si>
  <si>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</si>
  <si>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</si>
  <si>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</si>
  <si>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</si>
  <si>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</si>
  <si>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</si>
  <si>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</si>
  <si>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</si>
  <si>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</si>
  <si>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</si>
  <si>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</si>
  <si>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</si>
  <si>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</si>
  <si>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</si>
  <si>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</si>
  <si>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</si>
  <si>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</si>
  <si>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</si>
  <si>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</si>
  <si>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</si>
  <si>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</si>
  <si>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</si>
  <si>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</si>
  <si>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</si>
  <si>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</si>
  <si>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</si>
  <si>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</si>
  <si>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</si>
  <si>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</si>
  <si>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</si>
  <si>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</si>
  <si>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</si>
  <si>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</si>
  <si>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</si>
  <si>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</si>
  <si>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</si>
  <si>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</si>
  <si>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</si>
  <si>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</si>
  <si>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</si>
  <si>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</si>
  <si>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</si>
  <si>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</si>
  <si>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</si>
  <si>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</si>
  <si>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</si>
  <si>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</si>
  <si>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</si>
  <si>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</si>
  <si>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</si>
  <si>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</si>
  <si>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</si>
  <si>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</si>
  <si>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</si>
  <si>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</si>
  <si>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</si>
  <si>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</si>
  <si>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</si>
  <si>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</si>
  <si>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</si>
  <si>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</si>
  <si>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</si>
  <si>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</si>
  <si>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</si>
  <si>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</si>
  <si>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</si>
  <si>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</si>
  <si>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</si>
  <si>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</si>
  <si>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</si>
  <si>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</si>
  <si>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</si>
  <si>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</si>
  <si>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</si>
  <si>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</si>
  <si>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</si>
  <si>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</si>
  <si>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</si>
  <si>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</si>
  <si>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</si>
  <si>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</si>
  <si>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</si>
  <si>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</si>
  <si>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</si>
  <si>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</si>
  <si>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</si>
  <si>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</si>
  <si>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</si>
  <si>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</si>
  <si>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</si>
  <si>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</si>
  <si>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</si>
  <si>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</si>
  <si>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</si>
  <si>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</si>
  <si>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</si>
  <si>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</si>
  <si>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</si>
  <si>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</si>
  <si>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</si>
  <si>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</si>
  <si>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</si>
  <si>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</si>
  <si>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</si>
  <si>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</si>
  <si>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</si>
  <si>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</si>
  <si>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</si>
  <si>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</si>
  <si>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</si>
  <si>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</si>
  <si>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</si>
  <si>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</si>
  <si>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</si>
  <si>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</si>
  <si>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</si>
  <si>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</si>
  <si>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</si>
  <si>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</si>
  <si>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</si>
  <si>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</si>
  <si>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</si>
  <si>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</si>
  <si>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</si>
  <si>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</si>
  <si>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</si>
  <si>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</si>
  <si>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</si>
  <si>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</si>
  <si>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</si>
  <si>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</si>
  <si>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</si>
  <si>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</si>
  <si>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</si>
  <si>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</si>
  <si>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</si>
  <si>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</si>
  <si>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</si>
  <si>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</si>
  <si>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</si>
  <si>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</si>
  <si>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</si>
  <si>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</si>
  <si>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</si>
  <si>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</si>
  <si>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</si>
  <si>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</si>
  <si>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</si>
  <si>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</si>
  <si>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</si>
  <si>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</si>
  <si>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</si>
  <si>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</si>
  <si>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</si>
  <si>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</si>
  <si>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</si>
  <si>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</si>
  <si>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</si>
  <si>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</si>
  <si>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</si>
  <si>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</si>
  <si>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</si>
  <si>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</si>
  <si>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</si>
  <si>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</si>
  <si>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</si>
  <si>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</si>
  <si>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</si>
  <si>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</si>
  <si>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</si>
  <si>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</si>
  <si>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</si>
  <si>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</si>
  <si>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</si>
  <si>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</si>
  <si>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</si>
  <si>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</si>
  <si>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</si>
  <si>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</si>
  <si>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</si>
  <si>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</si>
  <si>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</si>
  <si>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</si>
  <si>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</si>
  <si>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</si>
  <si>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</si>
  <si>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</si>
  <si>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</si>
  <si>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</si>
  <si>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</si>
  <si>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</si>
  <si>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</si>
  <si>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</si>
  <si>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</si>
  <si>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</si>
  <si>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</si>
  <si>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</si>
  <si>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</si>
  <si>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</si>
  <si>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</si>
  <si>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</si>
  <si>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</si>
  <si>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</si>
  <si>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</si>
  <si>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</si>
  <si>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</si>
  <si>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</si>
  <si>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</si>
  <si>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</si>
  <si>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</si>
  <si>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</si>
  <si>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</si>
  <si>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</si>
  <si>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</si>
  <si>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</si>
  <si>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</si>
  <si>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</si>
  <si>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</si>
  <si>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</si>
  <si>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</si>
  <si>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</si>
  <si>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</si>
  <si>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</si>
  <si>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</si>
  <si>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</si>
  <si>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</si>
  <si>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</si>
  <si>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</si>
  <si>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</si>
  <si>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</si>
  <si>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</si>
  <si>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</si>
  <si>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</si>
  <si>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</si>
  <si>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</si>
  <si>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</si>
  <si>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</si>
  <si>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</si>
  <si>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</si>
  <si>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</si>
  <si>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</si>
  <si>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</si>
  <si>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</si>
  <si>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</si>
  <si>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</si>
  <si>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</si>
  <si>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</si>
  <si>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</si>
  <si>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</si>
  <si>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</si>
  <si>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</si>
  <si>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</si>
  <si>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</si>
  <si>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</si>
  <si>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</si>
  <si>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</si>
  <si>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</si>
  <si>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</si>
  <si>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</si>
  <si>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</si>
  <si>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</si>
  <si>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</si>
  <si>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</si>
  <si>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</si>
  <si>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</si>
  <si>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</si>
  <si>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</si>
  <si>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</si>
  <si>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</si>
  <si>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</si>
  <si>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</si>
  <si>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</si>
  <si>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</si>
  <si>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</si>
  <si>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</si>
  <si>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</si>
  <si>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</si>
  <si>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</si>
  <si>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</si>
  <si>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</si>
  <si>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</si>
  <si>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</si>
  <si>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</si>
  <si>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</si>
  <si>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</si>
  <si>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</si>
  <si>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</si>
  <si>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</si>
  <si>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</si>
  <si>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</si>
  <si>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</si>
  <si>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</si>
  <si>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</si>
  <si>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</si>
  <si>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</si>
  <si>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</si>
  <si>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</si>
  <si>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</si>
  <si>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</si>
  <si>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</si>
  <si>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</si>
  <si>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</si>
  <si>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</si>
  <si>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</si>
  <si>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</si>
  <si>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</si>
  <si>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</si>
  <si>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</si>
  <si>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</si>
  <si>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</si>
  <si>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</si>
  <si>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</si>
  <si>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</si>
  <si>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</si>
  <si>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</si>
  <si>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</si>
  <si>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</si>
  <si>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</si>
  <si>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</si>
  <si>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</si>
  <si>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</si>
  <si>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</si>
  <si>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</si>
  <si>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</si>
  <si>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</si>
  <si>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</si>
  <si>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</si>
  <si>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</si>
  <si>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</si>
  <si>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</si>
  <si>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</si>
  <si>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</si>
  <si>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</si>
  <si>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</si>
  <si>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</si>
  <si>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</si>
  <si>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</si>
  <si>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</si>
  <si>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</si>
  <si>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</si>
  <si>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</si>
  <si>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</si>
  <si>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</si>
  <si>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</si>
  <si>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</si>
  <si>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</si>
  <si>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</si>
  <si>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</si>
  <si>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</si>
  <si>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</si>
  <si>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</si>
  <si>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</si>
  <si>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</si>
  <si>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</si>
  <si>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</si>
  <si>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</si>
  <si>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</si>
  <si>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</si>
  <si>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</si>
  <si>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</si>
  <si>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</si>
  <si>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</si>
  <si>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</si>
  <si>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</si>
  <si>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</si>
  <si>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</si>
  <si>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</si>
  <si>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</si>
  <si>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</si>
  <si>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</si>
  <si>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</si>
  <si>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</si>
  <si>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</si>
  <si>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</si>
  <si>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</si>
  <si>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</si>
  <si>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</si>
  <si>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</si>
  <si>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</si>
  <si>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</si>
  <si>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</si>
  <si>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</si>
  <si>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</si>
  <si>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</si>
  <si>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</si>
  <si>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</si>
  <si>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</si>
  <si>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</si>
  <si>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</si>
  <si>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</si>
  <si>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</si>
  <si>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</si>
  <si>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</si>
  <si>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</si>
  <si>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</si>
  <si>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</si>
  <si>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</si>
  <si>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</si>
  <si>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</si>
  <si>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</si>
  <si>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</si>
  <si>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</si>
  <si>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</si>
  <si>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</si>
  <si>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</si>
  <si>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</si>
  <si>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</si>
  <si>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</si>
  <si>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</si>
  <si>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</si>
  <si>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</si>
  <si>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</si>
  <si>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</si>
  <si>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</si>
  <si>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</si>
  <si>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</si>
  <si>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</si>
  <si>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</si>
  <si>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</si>
  <si>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</si>
  <si>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</si>
  <si>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</si>
  <si>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</si>
  <si>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</si>
  <si>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</si>
  <si>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</si>
  <si>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</si>
  <si>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</si>
  <si>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</si>
  <si>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</si>
  <si>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</si>
  <si>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</si>
  <si>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</si>
  <si>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</si>
  <si>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</si>
  <si>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</si>
  <si>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</si>
  <si>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</si>
  <si>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</si>
  <si>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</si>
  <si>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</si>
  <si>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</si>
  <si>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</si>
  <si>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</si>
  <si>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</si>
  <si>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</si>
  <si>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</si>
  <si>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</si>
  <si>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</si>
  <si>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</si>
  <si>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</si>
  <si>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</si>
  <si>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</si>
  <si>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</si>
  <si>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</si>
  <si>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</si>
  <si>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</si>
  <si>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</si>
  <si>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</si>
  <si>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</si>
  <si>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</si>
  <si>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</si>
  <si>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</si>
  <si>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</si>
  <si>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</si>
  <si>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</si>
  <si>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</si>
  <si>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</si>
  <si>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</si>
  <si>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</si>
  <si>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</si>
  <si>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</si>
  <si>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</si>
  <si>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</si>
  <si>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</si>
  <si>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</si>
  <si>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</si>
  <si>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</si>
  <si>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</si>
  <si>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</si>
  <si>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</si>
  <si>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</si>
  <si>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</si>
  <si>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</si>
  <si>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</si>
  <si>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</si>
  <si>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</si>
  <si>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</si>
  <si>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</si>
  <si>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</si>
  <si>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</si>
  <si>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</si>
  <si>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</si>
  <si>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</si>
  <si>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</si>
  <si>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</si>
  <si>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</si>
  <si>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</si>
  <si>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</si>
  <si>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</si>
  <si>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</si>
  <si>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</si>
  <si>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</si>
  <si>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</si>
  <si>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</si>
  <si>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</si>
  <si>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</si>
  <si>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</si>
  <si>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</si>
  <si>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</si>
  <si>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</si>
  <si>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</si>
  <si>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</si>
  <si>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</si>
  <si>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</si>
  <si>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</si>
  <si>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</si>
  <si>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</si>
  <si>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</si>
  <si>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</si>
  <si>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</si>
  <si>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</si>
  <si>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</si>
  <si>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</si>
  <si>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</si>
  <si>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</si>
  <si>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</si>
  <si>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</si>
  <si>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</si>
  <si>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</si>
  <si>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</si>
  <si>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</si>
  <si>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</si>
  <si>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</si>
  <si>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</si>
  <si>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</si>
  <si>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</si>
  <si>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</si>
  <si>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</si>
  <si>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</si>
  <si>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</si>
  <si>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</si>
  <si>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</si>
  <si>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</si>
  <si>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</si>
  <si>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</si>
  <si>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</si>
  <si>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</si>
  <si>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</si>
  <si>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</si>
  <si>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</si>
  <si>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</si>
  <si>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</si>
  <si>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</si>
  <si>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</si>
  <si>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</si>
  <si>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</si>
  <si>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</si>
  <si>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</si>
  <si>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</si>
  <si>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</si>
  <si>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</si>
  <si>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</si>
  <si>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</si>
  <si>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</si>
  <si>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</si>
  <si>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</si>
  <si>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</si>
  <si>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</si>
  <si>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</si>
  <si>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</si>
  <si>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</si>
  <si>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</si>
  <si>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</si>
  <si>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</si>
  <si>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</si>
  <si>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</si>
  <si>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</si>
  <si>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</si>
  <si>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</si>
  <si>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</si>
  <si>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</si>
  <si>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</si>
  <si>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</si>
  <si>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</si>
  <si>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</si>
  <si>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</si>
  <si>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</si>
  <si>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</si>
  <si>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</si>
  <si>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</si>
  <si>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</si>
  <si>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</si>
  <si>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</si>
  <si>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</si>
  <si>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</si>
  <si>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</si>
  <si>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</si>
  <si>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</si>
  <si>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</si>
  <si>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</si>
  <si>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</si>
  <si>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</si>
  <si>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</si>
  <si>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</si>
  <si>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</si>
  <si>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</si>
  <si>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</si>
  <si>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</si>
  <si>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</si>
  <si>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</si>
  <si>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</si>
  <si>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</si>
  <si>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</si>
  <si>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</si>
  <si>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</si>
  <si>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</si>
  <si>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</si>
  <si>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</si>
  <si>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</si>
  <si>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</si>
  <si>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</si>
  <si>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</si>
  <si>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</si>
  <si>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</si>
  <si>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</si>
  <si>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</si>
  <si>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</si>
  <si>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</si>
  <si>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</si>
  <si>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</si>
  <si>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</si>
  <si>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</si>
  <si>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</si>
  <si>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</si>
  <si>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</si>
  <si>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</si>
  <si>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</si>
  <si>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</si>
  <si>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</si>
  <si>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</si>
  <si>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</si>
  <si>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</si>
  <si>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</si>
  <si>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</si>
  <si>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</si>
  <si>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</si>
  <si>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</si>
  <si>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</si>
  <si>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</si>
  <si>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</si>
  <si>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</si>
  <si>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</si>
  <si>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</si>
  <si>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</si>
  <si>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</si>
  <si>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</si>
  <si>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</si>
  <si>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</si>
  <si>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</si>
  <si>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</si>
  <si>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</si>
  <si>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</si>
  <si>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</si>
  <si>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</si>
  <si>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</si>
  <si>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</si>
  <si>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</si>
  <si>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</si>
  <si>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</si>
  <si>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</si>
  <si>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</si>
  <si>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</si>
  <si>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</si>
  <si>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</si>
  <si>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</si>
  <si>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</si>
  <si>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</si>
  <si>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</si>
  <si>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</si>
  <si>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</si>
  <si>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</si>
  <si>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</si>
  <si>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</si>
  <si>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</si>
  <si>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</si>
  <si>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</si>
  <si>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</si>
  <si>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</si>
  <si>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</si>
  <si>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</si>
  <si>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</si>
  <si>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</si>
  <si>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</si>
  <si>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</si>
  <si>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</si>
  <si>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</si>
  <si>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</si>
  <si>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</si>
  <si>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</si>
  <si>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</si>
  <si>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</si>
  <si>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</si>
  <si>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</si>
  <si>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</si>
  <si>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</si>
  <si>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</si>
  <si>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</si>
  <si>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</si>
  <si>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</si>
  <si>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</si>
  <si>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</si>
  <si>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</si>
  <si>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</si>
  <si>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</si>
  <si>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</si>
  <si>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</si>
  <si>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</si>
  <si>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</si>
  <si>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</si>
  <si>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</si>
  <si>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</si>
  <si>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</si>
  <si>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</si>
  <si>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</si>
  <si>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</si>
  <si>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</si>
  <si>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</si>
  <si>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</si>
  <si>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</si>
  <si>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</si>
  <si>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</si>
  <si>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</si>
  <si>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</si>
  <si>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</si>
  <si>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</si>
  <si>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</si>
  <si>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</si>
  <si>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</si>
  <si>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</si>
  <si>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</si>
  <si>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</si>
  <si>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</si>
  <si>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</si>
  <si>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</si>
  <si>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</si>
  <si>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</si>
  <si>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</si>
  <si>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</si>
  <si>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</si>
  <si>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</si>
  <si>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</si>
  <si>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</si>
  <si>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</si>
  <si>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</si>
  <si>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</si>
  <si>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</si>
  <si>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</si>
  <si>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</si>
  <si>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</si>
  <si>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</si>
  <si>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</si>
  <si>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</si>
  <si>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</si>
  <si>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</si>
  <si>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</si>
  <si>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</si>
  <si>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</si>
  <si>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</si>
  <si>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</si>
  <si>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</si>
  <si>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</si>
  <si>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</si>
  <si>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</si>
  <si>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</si>
  <si>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</si>
  <si>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</si>
  <si>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</si>
  <si>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</si>
  <si>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</si>
  <si>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</si>
  <si>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</si>
  <si>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</si>
  <si>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</si>
  <si>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</si>
  <si>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</si>
  <si>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</si>
  <si>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</si>
  <si>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</si>
  <si>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</si>
  <si>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</si>
  <si>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</si>
  <si>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</si>
  <si>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</si>
  <si>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</si>
  <si>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</si>
  <si>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</si>
  <si>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</si>
  <si>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</si>
  <si>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</si>
  <si>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</si>
  <si>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</si>
  <si>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</si>
  <si>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</si>
  <si>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</si>
  <si>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</si>
  <si>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</si>
  <si>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</si>
  <si>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</si>
  <si>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</si>
  <si>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</si>
  <si>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</si>
  <si>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</si>
  <si>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</si>
  <si>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</si>
  <si>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</si>
  <si>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</si>
  <si>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</si>
  <si>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</si>
  <si>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</si>
  <si>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</si>
  <si>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</si>
  <si>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</si>
  <si>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</si>
  <si>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</si>
  <si>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</si>
  <si>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</si>
  <si>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</si>
  <si>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</si>
  <si>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</si>
  <si>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</si>
  <si>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</si>
  <si>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</si>
  <si>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</si>
  <si>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</si>
  <si>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</si>
  <si>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</si>
  <si>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</si>
  <si>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</si>
  <si>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</si>
  <si>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</si>
  <si>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</si>
  <si>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</si>
  <si>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</si>
  <si>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</si>
  <si>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</si>
  <si>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</si>
  <si>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</si>
  <si>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</si>
  <si>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</si>
  <si>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</si>
  <si>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</si>
  <si>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</si>
  <si>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</si>
  <si>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</si>
  <si>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</si>
  <si>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</si>
  <si>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</si>
  <si>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</si>
  <si>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</si>
  <si>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</si>
  <si>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</si>
  <si>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</si>
  <si>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</si>
  <si>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</si>
  <si>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</si>
  <si>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</si>
  <si>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</si>
  <si>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</si>
  <si>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</si>
  <si>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</si>
  <si>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</si>
  <si>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</si>
  <si>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</si>
  <si>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</si>
  <si>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</si>
  <si>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</si>
  <si>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</si>
  <si>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</si>
  <si>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</si>
  <si>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</si>
  <si>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</si>
  <si>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</si>
  <si>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</si>
  <si>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</si>
  <si>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</si>
  <si>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</si>
  <si>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</si>
  <si>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</si>
  <si>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</si>
  <si>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</si>
  <si>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</si>
  <si>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</si>
  <si>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</si>
  <si>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</si>
  <si>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</si>
  <si>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</si>
  <si>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</si>
  <si>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</si>
  <si>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</si>
  <si>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</si>
  <si>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</si>
  <si>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</si>
  <si>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</si>
  <si>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</si>
  <si>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</si>
  <si>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</si>
  <si>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</si>
  <si>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</si>
  <si>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</si>
  <si>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</si>
  <si>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</si>
  <si>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</si>
  <si>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</si>
  <si>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</si>
  <si>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</si>
  <si>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</si>
  <si>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</si>
  <si>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</si>
  <si>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</si>
  <si>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</si>
  <si>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</si>
  <si>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</si>
  <si>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</si>
  <si>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</si>
  <si>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</si>
  <si>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</si>
  <si>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</si>
  <si>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</si>
  <si>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</si>
  <si>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</si>
  <si>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</si>
  <si>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</si>
  <si>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</si>
  <si>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</si>
  <si>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</si>
  <si>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</si>
  <si>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</si>
  <si>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</si>
  <si>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</si>
  <si>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</si>
  <si>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</si>
  <si>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</si>
  <si>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</si>
  <si>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</si>
  <si>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</si>
  <si>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</si>
  <si>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</si>
  <si>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</si>
  <si>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</si>
  <si>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</si>
  <si>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</si>
  <si>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</si>
  <si>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</si>
  <si>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</si>
  <si>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</si>
  <si>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</si>
  <si>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</si>
  <si>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</si>
  <si>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</si>
  <si>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</si>
  <si>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</si>
  <si>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</si>
  <si>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</si>
  <si>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</si>
  <si>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</si>
  <si>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</si>
  <si>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</si>
  <si>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</si>
  <si>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</si>
  <si>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</si>
  <si>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</si>
  <si>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</si>
  <si>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</si>
  <si>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</si>
  <si>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</si>
  <si>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</si>
  <si>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</si>
  <si>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</si>
  <si>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</si>
  <si>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</si>
  <si>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</si>
  <si>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</si>
  <si>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</si>
  <si>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</si>
  <si>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</si>
  <si>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</si>
  <si>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</si>
  <si>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</si>
  <si>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</si>
  <si>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</si>
  <si>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</si>
  <si>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</si>
  <si>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</si>
  <si>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</si>
  <si>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</si>
  <si>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</si>
  <si>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</si>
  <si>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</si>
  <si>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</si>
  <si>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</si>
  <si>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</si>
  <si>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</si>
  <si>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</si>
  <si>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</si>
  <si>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</si>
  <si>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</si>
  <si>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</si>
  <si>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</si>
  <si>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</si>
  <si>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</si>
  <si>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</si>
  <si>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</si>
  <si>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</si>
  <si>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</si>
  <si>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</si>
  <si>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</si>
  <si>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</si>
  <si>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</si>
  <si>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</si>
  <si>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</si>
  <si>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</si>
  <si>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</si>
  <si>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</si>
  <si>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</si>
  <si>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</si>
  <si>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</si>
  <si>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</si>
  <si>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</si>
  <si>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</si>
  <si>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</si>
  <si>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</si>
  <si>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</si>
  <si>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</si>
  <si>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</si>
  <si>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</si>
  <si>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</si>
  <si>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</si>
  <si>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</si>
  <si>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</si>
  <si>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</si>
  <si>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</si>
  <si>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</si>
  <si>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</si>
  <si>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</si>
  <si>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</si>
  <si>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</si>
  <si>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</si>
  <si>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</si>
  <si>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</si>
  <si>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</si>
  <si>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</si>
  <si>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</si>
  <si>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</si>
  <si>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</si>
  <si>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</si>
  <si>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</si>
  <si>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</si>
  <si>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</si>
  <si>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</si>
  <si>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</si>
  <si>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</si>
  <si>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</si>
  <si>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</si>
  <si>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</si>
  <si>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</si>
  <si>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</si>
  <si>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</si>
  <si>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</si>
  <si>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</si>
  <si>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</si>
  <si>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</si>
  <si>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</si>
  <si>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</si>
  <si>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</si>
  <si>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</si>
  <si>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</si>
  <si>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</si>
  <si>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</si>
  <si>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</si>
  <si>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</si>
  <si>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</si>
  <si>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</si>
  <si>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</si>
  <si>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</si>
  <si>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</si>
  <si>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</si>
  <si>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</si>
  <si>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</si>
  <si>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</si>
  <si>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</si>
  <si>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</si>
  <si>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</si>
  <si>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</si>
  <si>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</si>
  <si>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</si>
  <si>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</si>
  <si>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</si>
  <si>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</si>
  <si>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</si>
  <si>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</si>
  <si>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</si>
  <si>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</si>
  <si>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</si>
  <si>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</si>
  <si>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</si>
  <si>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</si>
  <si>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</si>
  <si>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</si>
  <si>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</si>
  <si>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</si>
  <si>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</si>
  <si>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</si>
  <si>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</si>
  <si>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</si>
  <si>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</si>
  <si>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</si>
  <si>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</si>
  <si>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</si>
  <si>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</si>
  <si>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</si>
  <si>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</si>
  <si>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</si>
  <si>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</si>
  <si>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</si>
  <si>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</si>
  <si>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</si>
  <si>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</si>
  <si>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</si>
  <si>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</si>
  <si>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</si>
  <si>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</si>
  <si>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</si>
  <si>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</si>
  <si>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</si>
  <si>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</si>
  <si>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</si>
  <si>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</si>
  <si>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</si>
  <si>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</si>
  <si>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</si>
  <si>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</si>
  <si>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</si>
  <si>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</si>
  <si>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</si>
  <si>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</si>
  <si>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</si>
  <si>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</si>
  <si>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</si>
  <si>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</si>
  <si>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</si>
  <si>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</si>
  <si>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</si>
  <si>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</si>
  <si>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</si>
  <si>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</si>
  <si>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</si>
  <si>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</si>
  <si>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</si>
  <si>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</si>
  <si>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</si>
  <si>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</si>
  <si>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</si>
  <si>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</si>
  <si>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</si>
  <si>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</si>
  <si>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</si>
  <si>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</si>
  <si>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</si>
  <si>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</si>
  <si>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</si>
  <si>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</si>
  <si>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</si>
  <si>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</si>
  <si>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</si>
  <si>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</si>
  <si>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</si>
  <si>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</si>
  <si>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</si>
  <si>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</si>
  <si>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</si>
  <si>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</si>
  <si>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</si>
  <si>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</si>
  <si>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</si>
  <si>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</si>
  <si>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</si>
  <si>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</si>
  <si>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</si>
  <si>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</si>
  <si>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</si>
  <si>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</si>
  <si>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</si>
  <si>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</si>
  <si>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</si>
  <si>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</si>
  <si>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</si>
  <si>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</si>
  <si>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</si>
  <si>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</si>
  <si>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</si>
  <si>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</si>
  <si>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</si>
  <si>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</si>
  <si>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</si>
  <si>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</si>
  <si>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</si>
  <si>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</si>
  <si>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</si>
  <si>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</si>
  <si>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</si>
  <si>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</si>
  <si>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</si>
  <si>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</si>
  <si>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</si>
  <si>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</si>
  <si>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</si>
  <si>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</si>
  <si>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</si>
  <si>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</si>
  <si>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</si>
  <si>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</si>
  <si>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</si>
  <si>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</si>
  <si>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</si>
  <si>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</si>
  <si>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</si>
  <si>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</si>
  <si>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</si>
  <si>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</si>
  <si>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</si>
  <si>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</si>
  <si>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</si>
  <si>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</si>
  <si>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</si>
  <si>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</si>
  <si>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</si>
  <si>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</si>
  <si>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</si>
  <si>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</si>
  <si>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</si>
  <si>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</si>
  <si>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</si>
  <si>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</si>
  <si>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</si>
  <si>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</si>
  <si>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</si>
  <si>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</si>
  <si>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</si>
  <si>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</si>
  <si>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</si>
  <si>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</si>
  <si>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</si>
  <si>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</si>
  <si>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</si>
  <si>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</si>
  <si>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</si>
  <si>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</si>
  <si>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</si>
  <si>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</si>
  <si>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</si>
  <si>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</si>
  <si>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</si>
  <si>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</si>
  <si>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</si>
  <si>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</si>
  <si>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</si>
  <si>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</si>
  <si>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</si>
  <si>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</si>
  <si>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</si>
  <si>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</si>
  <si>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</si>
  <si>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</si>
  <si>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</si>
  <si>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</si>
  <si>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</si>
  <si>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</si>
  <si>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</si>
  <si>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</si>
  <si>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</si>
  <si>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</si>
  <si>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</si>
  <si>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</si>
  <si>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</si>
  <si>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</si>
  <si>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</si>
  <si>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</si>
  <si>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</si>
  <si>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</si>
  <si>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</si>
  <si>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</si>
  <si>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</si>
  <si>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</si>
  <si>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</si>
  <si>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</si>
  <si>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</si>
  <si>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</si>
  <si>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</si>
  <si>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</si>
  <si>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</si>
  <si>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</si>
  <si>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</si>
  <si>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</si>
  <si>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</si>
  <si>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</si>
  <si>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</si>
  <si>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</si>
  <si>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</si>
  <si>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</si>
  <si>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</si>
  <si>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</si>
  <si>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</si>
  <si>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</si>
  <si>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</si>
  <si>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</si>
  <si>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</si>
  <si>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</si>
  <si>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</si>
  <si>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</si>
  <si>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</si>
  <si>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</si>
  <si>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</si>
  <si>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</si>
  <si>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</si>
  <si>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</si>
  <si>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</si>
  <si>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</si>
  <si>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</si>
  <si>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</si>
  <si>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</si>
  <si>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</si>
  <si>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</si>
  <si>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</si>
  <si>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</si>
  <si>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</si>
  <si>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</si>
  <si>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</si>
  <si>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</si>
  <si>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</si>
  <si>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</si>
  <si>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</si>
  <si>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</si>
  <si>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</si>
  <si>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</si>
  <si>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</si>
  <si>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</si>
  <si>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</si>
  <si>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</si>
  <si>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</si>
  <si>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</si>
  <si>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</si>
  <si>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</si>
  <si>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</si>
  <si>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</si>
  <si>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</si>
  <si>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</si>
  <si>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</si>
  <si>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</si>
  <si>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</si>
  <si>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</si>
  <si>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</si>
  <si>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</si>
  <si>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</si>
  <si>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</si>
  <si>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</si>
  <si>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</si>
  <si>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</si>
  <si>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</si>
  <si>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</si>
  <si>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</si>
  <si>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</si>
  <si>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</si>
  <si>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</si>
  <si>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</si>
  <si>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</si>
  <si>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</si>
  <si>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</si>
  <si>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</si>
  <si>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</si>
  <si>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</si>
  <si>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</si>
  <si>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</si>
  <si>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</si>
  <si>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</si>
  <si>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</si>
  <si>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</si>
  <si>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</si>
  <si>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</si>
  <si>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</si>
  <si>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</si>
  <si>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</si>
  <si>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</si>
  <si>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</si>
  <si>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</si>
  <si>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</si>
  <si>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</si>
  <si>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</si>
  <si>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</si>
  <si>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</si>
  <si>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</si>
  <si>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</si>
  <si>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</si>
  <si>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</si>
  <si>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</si>
  <si>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</si>
  <si>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</si>
  <si>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</si>
  <si>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</si>
  <si>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</si>
  <si>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</si>
  <si>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</si>
  <si>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</si>
  <si>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</si>
  <si>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</si>
  <si>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</si>
  <si>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</si>
  <si>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</si>
  <si>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</si>
  <si>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</si>
  <si>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</si>
  <si>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</si>
  <si>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</si>
  <si>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</si>
  <si>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</si>
  <si>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</si>
  <si>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</si>
  <si>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</si>
  <si>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</si>
  <si>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</si>
  <si>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</si>
  <si>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</si>
  <si>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</si>
  <si>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</si>
  <si>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</si>
  <si>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</si>
  <si>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</si>
  <si>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</si>
  <si>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</si>
  <si>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</si>
  <si>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</si>
  <si>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</si>
  <si>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</si>
  <si>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</si>
  <si>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</si>
  <si>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</si>
  <si>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</si>
  <si>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</si>
  <si>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</si>
  <si>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</si>
  <si>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</si>
  <si>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</si>
  <si>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</si>
  <si>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</si>
  <si>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</si>
  <si>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</si>
  <si>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</si>
  <si>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</si>
  <si>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</si>
  <si>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</si>
  <si>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</si>
  <si>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</si>
  <si>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</si>
  <si>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</si>
  <si>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</si>
  <si>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</si>
  <si>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</si>
  <si>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</si>
  <si>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</si>
  <si>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</si>
  <si>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</si>
  <si>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</si>
  <si>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</si>
  <si>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</si>
  <si>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</si>
  <si>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</si>
  <si>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</si>
  <si>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</si>
  <si>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</si>
  <si>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</si>
  <si>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</si>
  <si>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</si>
  <si>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</si>
  <si>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</si>
  <si>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</si>
  <si>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</si>
  <si>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</si>
  <si>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</si>
  <si>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</si>
  <si>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</si>
  <si>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</si>
  <si>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</si>
  <si>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</si>
  <si>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</si>
  <si>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</si>
  <si>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</si>
  <si>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</si>
  <si>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</si>
  <si>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</si>
  <si>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</si>
  <si>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</si>
  <si>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</si>
  <si>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</si>
  <si>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</si>
  <si>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</si>
  <si>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</si>
  <si>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</si>
  <si>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</si>
  <si>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</si>
  <si>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</si>
  <si>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</si>
  <si>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</si>
  <si>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</si>
  <si>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</si>
  <si>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</si>
  <si>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</si>
  <si>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</si>
  <si>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</si>
  <si>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</si>
  <si>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</si>
  <si>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</si>
  <si>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</si>
  <si>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</si>
  <si>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</si>
  <si>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</si>
  <si>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</si>
  <si>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</si>
  <si>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</si>
  <si>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</si>
  <si>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</si>
  <si>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</si>
  <si>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</si>
  <si>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</si>
  <si>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</si>
  <si>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</si>
  <si>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</si>
  <si>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</si>
  <si>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</si>
  <si>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</si>
  <si>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</si>
  <si>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</si>
  <si>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</si>
  <si>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</si>
  <si>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</si>
  <si>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</si>
  <si>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</si>
  <si>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</si>
  <si>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</si>
  <si>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</si>
  <si>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</si>
  <si>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</si>
  <si>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</si>
  <si>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</si>
  <si>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</si>
  <si>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</si>
  <si>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</si>
  <si>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</si>
  <si>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</si>
  <si>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</si>
  <si>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</si>
  <si>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</si>
  <si>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</si>
  <si>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</si>
  <si>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</si>
  <si>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</si>
  <si>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</si>
  <si>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</si>
  <si>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</si>
  <si>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</si>
  <si>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</si>
  <si>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</si>
  <si>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</si>
  <si>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</si>
  <si>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</si>
  <si>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</si>
  <si>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</si>
  <si>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</si>
  <si>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</si>
  <si>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</si>
  <si>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</si>
  <si>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</si>
  <si>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</si>
  <si>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</si>
  <si>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</si>
  <si>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</si>
  <si>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</si>
  <si>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</si>
  <si>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</si>
  <si>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</si>
  <si>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</si>
  <si>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</si>
  <si>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</si>
  <si>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</si>
  <si>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</si>
  <si>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</si>
  <si>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</si>
  <si>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</si>
  <si>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</si>
  <si>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</si>
  <si>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</si>
  <si>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</si>
  <si>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</si>
  <si>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</si>
  <si>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</si>
  <si>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</si>
  <si>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</si>
  <si>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</si>
  <si>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</si>
  <si>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</si>
  <si>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</si>
  <si>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</si>
  <si>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</si>
  <si>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</si>
  <si>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</si>
  <si>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</si>
  <si>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</si>
  <si>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</si>
  <si>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</si>
  <si>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</si>
  <si>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</si>
  <si>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</si>
  <si>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</si>
  <si>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</si>
  <si>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</si>
  <si>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</si>
  <si>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</si>
  <si>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</si>
  <si>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</si>
  <si>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</si>
  <si>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</si>
  <si>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</si>
  <si>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</si>
  <si>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</si>
  <si>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</si>
  <si>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</si>
  <si>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</si>
  <si>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</si>
  <si>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</si>
  <si>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</si>
  <si>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</si>
  <si>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</si>
  <si>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</si>
  <si>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</si>
  <si>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</si>
  <si>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</si>
  <si>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</si>
  <si>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</si>
  <si>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</si>
  <si>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</si>
  <si>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</si>
  <si>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</si>
  <si>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</si>
  <si>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</si>
  <si>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</si>
  <si>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</si>
  <si>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</si>
  <si>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</si>
  <si>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</si>
  <si>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</si>
  <si>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</si>
  <si>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</si>
  <si>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</si>
  <si>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</si>
  <si>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</si>
  <si>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</si>
  <si>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</si>
  <si>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</si>
  <si>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</si>
  <si>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</si>
  <si>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</si>
  <si>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</si>
  <si>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</si>
  <si>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</si>
  <si>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</si>
  <si>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</si>
  <si>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</si>
  <si>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</si>
  <si>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</si>
  <si>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</si>
  <si>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</si>
  <si>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</si>
  <si>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</si>
  <si>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</si>
  <si>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</si>
  <si>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</si>
  <si>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</si>
  <si>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</si>
  <si>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</si>
  <si>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</si>
  <si>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</si>
  <si>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</si>
  <si>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</si>
  <si>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</si>
  <si>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</si>
  <si>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</si>
  <si>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</si>
  <si>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</si>
  <si>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</si>
  <si>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</si>
  <si>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</si>
  <si>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</si>
  <si>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</si>
  <si>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</si>
  <si>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</si>
  <si>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</si>
  <si>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</si>
  <si>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</si>
  <si>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</si>
  <si>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</si>
  <si>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</si>
  <si>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</si>
  <si>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</si>
  <si>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</si>
  <si>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</si>
  <si>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</si>
  <si>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</si>
  <si>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</si>
  <si>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</si>
  <si>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</si>
  <si>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</si>
  <si>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</si>
  <si>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</si>
  <si>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</si>
  <si>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</si>
  <si>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</si>
  <si>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</si>
  <si>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</si>
  <si>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</si>
  <si>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</si>
  <si>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</si>
  <si>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</si>
  <si>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</si>
  <si>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</si>
  <si>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</si>
  <si>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</si>
  <si>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</si>
  <si>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</si>
  <si>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</si>
  <si>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</si>
  <si>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</si>
  <si>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</si>
  <si>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</si>
  <si>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</si>
  <si>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</si>
  <si>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</si>
  <si>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</si>
  <si>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</si>
  <si>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</si>
  <si>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</si>
  <si>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</si>
  <si>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</si>
  <si>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</si>
  <si>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</si>
  <si>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</si>
  <si>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</si>
  <si>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</si>
  <si>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</si>
  <si>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</si>
  <si>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</si>
  <si>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</si>
  <si>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</si>
  <si>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</si>
  <si>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</si>
  <si>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</si>
  <si>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</si>
  <si>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</si>
  <si>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</si>
  <si>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</si>
  <si>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</si>
  <si>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</si>
  <si>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</si>
  <si>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</si>
  <si>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</si>
  <si>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</si>
  <si>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</si>
  <si>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</si>
  <si>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</si>
  <si>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</si>
  <si>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</si>
  <si>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</si>
  <si>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</si>
  <si>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</si>
  <si>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</si>
  <si>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</si>
  <si>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</si>
  <si>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</si>
  <si>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</si>
  <si>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</si>
  <si>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</si>
  <si>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</si>
  <si>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</si>
  <si>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</si>
  <si>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</si>
  <si>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</si>
  <si>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</si>
  <si>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</si>
  <si>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</si>
  <si>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</si>
  <si>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</si>
  <si>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</si>
  <si>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</si>
  <si>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</si>
  <si>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</si>
  <si>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</si>
  <si>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</si>
  <si>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</si>
  <si>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</si>
  <si>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</si>
  <si>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</si>
  <si>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</si>
  <si>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</si>
  <si>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</si>
  <si>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</si>
  <si>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</si>
  <si>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</si>
  <si>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</si>
  <si>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</si>
  <si>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</si>
  <si>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</si>
  <si>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</si>
  <si>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</si>
  <si>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</si>
  <si>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</si>
  <si>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</si>
  <si>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</si>
  <si>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</si>
  <si>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</si>
  <si>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</si>
  <si>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</si>
  <si>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</si>
  <si>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</si>
  <si>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</si>
  <si>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</si>
  <si>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</si>
  <si>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</si>
  <si>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</si>
  <si>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</si>
  <si>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</si>
  <si>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</si>
  <si>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</si>
  <si>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</si>
  <si>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</si>
  <si>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</si>
  <si>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</si>
  <si>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</si>
  <si>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</si>
  <si>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</si>
  <si>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</si>
  <si>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</si>
  <si>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</si>
  <si>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</si>
  <si>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</si>
  <si>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</si>
  <si>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</si>
  <si>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</si>
  <si>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</si>
  <si>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</si>
  <si>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</si>
  <si>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</si>
  <si>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</si>
  <si>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</si>
  <si>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</si>
  <si>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</si>
  <si>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</si>
  <si>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</si>
  <si>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</si>
  <si>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</si>
  <si>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</si>
  <si>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</si>
  <si>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</si>
  <si>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</si>
  <si>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</si>
  <si>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</si>
  <si>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</si>
  <si>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</si>
  <si>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</si>
  <si>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</si>
  <si>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</si>
  <si>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</si>
  <si>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</si>
  <si>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</si>
  <si>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</si>
  <si>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</si>
  <si>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</si>
  <si>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</si>
  <si>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</si>
  <si>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</si>
  <si>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</si>
  <si>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</si>
  <si>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</si>
  <si>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</si>
  <si>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</si>
  <si>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</si>
  <si>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</si>
  <si>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</si>
  <si>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</si>
  <si>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</si>
  <si>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</si>
  <si>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</si>
  <si>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</si>
  <si>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</si>
  <si>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</si>
  <si>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</si>
  <si>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</si>
  <si>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</si>
  <si>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</si>
  <si>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</si>
  <si>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</si>
  <si>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</si>
  <si>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</si>
  <si>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</si>
  <si>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</si>
  <si>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</si>
  <si>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</si>
  <si>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</si>
  <si>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</si>
  <si>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</si>
  <si>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</si>
  <si>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</si>
  <si>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</si>
  <si>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</si>
  <si>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</si>
  <si>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</si>
  <si>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</si>
  <si>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</si>
  <si>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</si>
  <si>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</si>
  <si>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</si>
  <si>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</si>
  <si>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</si>
  <si>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</si>
  <si>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</si>
  <si>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</si>
  <si>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</si>
  <si>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</si>
  <si>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</si>
  <si>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</si>
  <si>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</si>
  <si>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</si>
  <si>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</si>
  <si>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</si>
  <si>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</si>
  <si>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</si>
  <si>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</si>
  <si>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</si>
  <si>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</si>
  <si>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</si>
  <si>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</si>
  <si>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</si>
  <si>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</si>
  <si>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</si>
  <si>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</si>
  <si>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</si>
  <si>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</si>
  <si>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</si>
  <si>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</si>
  <si>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</si>
  <si>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</si>
  <si>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</si>
  <si>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</si>
  <si>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</si>
  <si>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</si>
  <si>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</si>
  <si>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</si>
  <si>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</si>
  <si>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</si>
  <si>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</si>
  <si>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</si>
  <si>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</si>
  <si>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</si>
  <si>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</si>
  <si>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</si>
  <si>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</si>
  <si>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</si>
  <si>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</si>
  <si>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</si>
  <si>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</si>
  <si>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</si>
  <si>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</si>
  <si>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</si>
  <si>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</si>
  <si>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</si>
  <si>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</si>
  <si>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</si>
  <si>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</si>
  <si>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</si>
  <si>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</si>
  <si>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</si>
  <si>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</si>
  <si>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</si>
  <si>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</si>
  <si>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</si>
  <si>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</si>
  <si>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</si>
  <si>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</si>
  <si>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</si>
  <si>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</si>
  <si>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</si>
  <si>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</si>
  <si>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</si>
  <si>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</si>
  <si>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</si>
  <si>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</si>
  <si>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</si>
  <si>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</si>
  <si>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</si>
  <si>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</si>
  <si>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</si>
  <si>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</si>
  <si>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</si>
  <si>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</si>
  <si>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</si>
  <si>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</si>
  <si>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</si>
  <si>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</si>
  <si>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</si>
  <si>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</si>
  <si>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</si>
  <si>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</si>
  <si>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</si>
  <si>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</si>
  <si>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</si>
  <si>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</si>
  <si>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</si>
  <si>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</si>
  <si>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</si>
  <si>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</si>
  <si>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</si>
  <si>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</si>
  <si>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</si>
  <si>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</si>
  <si>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</si>
  <si>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</si>
  <si>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</si>
  <si>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</si>
  <si>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</si>
  <si>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</si>
  <si>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</si>
  <si>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</si>
  <si>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</si>
  <si>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</si>
  <si>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</si>
  <si>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</si>
  <si>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</si>
  <si>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</si>
  <si>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</si>
  <si>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</si>
  <si>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</si>
  <si>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</si>
  <si>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</si>
  <si>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</si>
  <si>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</si>
  <si>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</si>
  <si>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</si>
  <si>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</si>
  <si>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</si>
  <si>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</si>
  <si>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</si>
  <si>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</si>
  <si>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</si>
  <si>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</si>
  <si>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</si>
  <si>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</si>
  <si>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</si>
  <si>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</si>
  <si>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</si>
  <si>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</si>
  <si>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</si>
  <si>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</si>
  <si>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</si>
  <si>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</si>
  <si>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</si>
  <si>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</si>
  <si>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</si>
  <si>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</si>
  <si>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</si>
  <si>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</si>
  <si>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</si>
  <si>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</si>
  <si>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</si>
  <si>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</si>
  <si>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</si>
  <si>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</si>
  <si>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</si>
  <si>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</si>
  <si>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</si>
  <si>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</si>
  <si>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</si>
  <si>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</si>
  <si>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</si>
  <si>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</si>
  <si>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</si>
  <si>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</si>
  <si>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</si>
  <si>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</si>
  <si>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</si>
  <si>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</si>
  <si>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</si>
  <si>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</si>
  <si>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</si>
  <si>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</si>
  <si>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</si>
  <si>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</si>
  <si>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</si>
  <si>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</si>
  <si>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</si>
  <si>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</si>
  <si>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</si>
  <si>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</si>
  <si>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</si>
  <si>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</si>
  <si>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</si>
  <si>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</si>
  <si>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</si>
  <si>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</si>
  <si>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</si>
  <si>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</si>
  <si>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</si>
  <si>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</si>
  <si>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</si>
  <si>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</si>
  <si>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</si>
  <si>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</si>
  <si>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</si>
  <si>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</si>
  <si>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</si>
  <si>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</si>
  <si>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</si>
  <si>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</si>
  <si>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</si>
  <si>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</si>
  <si>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</si>
  <si>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</si>
  <si>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</si>
  <si>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</si>
  <si>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</si>
  <si>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</si>
  <si>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</si>
  <si>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</si>
  <si>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</si>
  <si>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</si>
  <si>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</si>
  <si>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</si>
  <si>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</si>
  <si>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</si>
  <si>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</si>
  <si>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</si>
  <si>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</si>
  <si>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</si>
  <si>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</si>
  <si>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</si>
  <si>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</si>
  <si>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</si>
  <si>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</si>
  <si>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</si>
  <si>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</si>
  <si>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</si>
  <si>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</si>
  <si>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</si>
  <si>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</si>
  <si>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</si>
  <si>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</si>
  <si>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</si>
  <si>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</si>
  <si>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</si>
  <si>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</si>
  <si>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</si>
  <si>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</si>
  <si>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</si>
  <si>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</si>
  <si>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</si>
  <si>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</si>
  <si>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</si>
  <si>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</si>
  <si>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</si>
  <si>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</si>
  <si>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</si>
  <si>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</si>
  <si>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</si>
  <si>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</si>
  <si>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</si>
  <si>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</si>
  <si>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</si>
  <si>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</si>
  <si>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</si>
  <si>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</si>
  <si>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</si>
  <si>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</si>
  <si>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</si>
  <si>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</si>
  <si>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</si>
  <si>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</si>
  <si>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</si>
  <si>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</si>
  <si>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</si>
  <si>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</si>
  <si>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</si>
  <si>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</si>
  <si>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</si>
  <si>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</si>
  <si>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</si>
  <si>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</si>
  <si>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</si>
  <si>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</si>
  <si>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</si>
  <si>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</si>
  <si>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</si>
  <si>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</si>
  <si>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</si>
  <si>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</si>
  <si>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</si>
  <si>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</si>
  <si>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</si>
  <si>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</si>
  <si>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</si>
  <si>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</si>
  <si>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</si>
  <si>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</si>
  <si>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</si>
  <si>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</si>
  <si>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</si>
  <si>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</si>
  <si>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</si>
  <si>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</si>
  <si>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</si>
  <si>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</si>
  <si>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</si>
  <si>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</si>
  <si>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</si>
  <si>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</si>
  <si>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</si>
  <si>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</si>
  <si>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</si>
  <si>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</si>
  <si>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</si>
  <si>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</si>
  <si>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</si>
  <si>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</si>
  <si>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</si>
  <si>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</si>
  <si>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</si>
  <si>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</si>
  <si>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</si>
  <si>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</si>
  <si>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</si>
  <si>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</si>
  <si>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</si>
  <si>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</si>
  <si>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</si>
  <si>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</si>
  <si>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</si>
  <si>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</si>
  <si>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</si>
  <si>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</si>
  <si>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</si>
  <si>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</si>
  <si>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</si>
  <si>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</si>
  <si>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</si>
  <si>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</si>
  <si>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</si>
  <si>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</si>
  <si>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</si>
  <si>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</si>
  <si>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</si>
  <si>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</si>
  <si>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</si>
  <si>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</si>
  <si>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</si>
  <si>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</si>
  <si>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</si>
  <si>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</si>
  <si>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</si>
  <si>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</si>
  <si>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</si>
  <si>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</si>
  <si>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</si>
  <si>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</si>
  <si>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</si>
  <si>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</si>
  <si>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</si>
  <si>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</si>
  <si>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</si>
  <si>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</si>
  <si>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</si>
  <si>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</si>
  <si>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</si>
  <si>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</si>
  <si>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</si>
  <si>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</si>
  <si>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</si>
  <si>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</si>
  <si>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</si>
  <si>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</si>
  <si>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</si>
  <si>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</si>
  <si>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</si>
  <si>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</si>
  <si>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</si>
  <si>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</si>
  <si>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</si>
  <si>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</si>
  <si>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</si>
  <si>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</si>
  <si>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</si>
  <si>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</si>
  <si>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</si>
  <si>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</si>
  <si>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</si>
  <si>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</si>
  <si>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</si>
  <si>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</si>
  <si>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</si>
  <si>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</si>
  <si>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</si>
  <si>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</si>
  <si>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</si>
  <si>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</si>
  <si>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</si>
  <si>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</si>
  <si>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</si>
  <si>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</si>
  <si>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</si>
  <si>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</si>
  <si>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</si>
  <si>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</si>
  <si>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</si>
  <si>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</si>
  <si>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</si>
  <si>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</si>
  <si>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</si>
  <si>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</si>
  <si>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</si>
  <si>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</si>
  <si>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</si>
  <si>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</si>
  <si>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</si>
  <si>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</si>
  <si>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</si>
  <si>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</si>
  <si>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</si>
  <si>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</si>
  <si>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</si>
  <si>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</si>
  <si>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</si>
  <si>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</si>
  <si>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</si>
  <si>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</si>
  <si>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</si>
  <si>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</si>
  <si>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</si>
  <si>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</si>
  <si>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</si>
  <si>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</si>
  <si>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</si>
  <si>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</si>
  <si>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</si>
  <si>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</si>
  <si>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</si>
  <si>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</si>
  <si>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</si>
  <si>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</si>
  <si>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</si>
  <si>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</si>
  <si>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</si>
  <si>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</si>
  <si>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</si>
  <si>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</si>
  <si>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</si>
  <si>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</si>
  <si>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</si>
  <si>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</si>
  <si>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</si>
  <si>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</si>
  <si>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</si>
  <si>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</si>
  <si>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</si>
  <si>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</si>
  <si>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</si>
  <si>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</si>
  <si>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</si>
  <si>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</si>
  <si>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</si>
  <si>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</si>
  <si>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</si>
  <si>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</si>
  <si>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</si>
  <si>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</si>
  <si>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</si>
  <si>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</si>
  <si>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</si>
  <si>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</si>
  <si>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</si>
  <si>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</si>
  <si>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</si>
  <si>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</si>
  <si>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</si>
  <si>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</si>
  <si>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</si>
  <si>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</si>
  <si>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</si>
  <si>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</si>
  <si>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</si>
  <si>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</si>
  <si>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</si>
  <si>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</si>
  <si>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</si>
  <si>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</si>
  <si>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</si>
  <si>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</si>
  <si>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</si>
  <si>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</si>
  <si>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</si>
  <si>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</si>
  <si>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</si>
  <si>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</si>
  <si>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</si>
  <si>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</si>
  <si>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</si>
  <si>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</si>
  <si>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</si>
  <si>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</si>
  <si>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</si>
  <si>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</si>
  <si>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</si>
  <si>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</si>
  <si>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</si>
  <si>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</si>
  <si>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</si>
  <si>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</si>
  <si>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</si>
  <si>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</si>
  <si>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</si>
  <si>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</si>
  <si>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</si>
  <si>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</si>
  <si>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</si>
  <si>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</si>
  <si>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</si>
  <si>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</si>
  <si>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</si>
  <si>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</si>
  <si>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</si>
  <si>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</si>
  <si>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</si>
  <si>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</si>
  <si>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</si>
  <si>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</si>
  <si>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</si>
  <si>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</si>
  <si>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</si>
  <si>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</si>
  <si>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</si>
  <si>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</si>
  <si>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</si>
  <si>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</si>
  <si>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</si>
  <si>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</si>
  <si>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</si>
  <si>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</si>
  <si>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</si>
  <si>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</si>
  <si>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</si>
  <si>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</si>
  <si>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</si>
  <si>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</si>
  <si>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</si>
  <si>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</si>
  <si>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</si>
  <si>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</si>
  <si>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</si>
  <si>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</si>
  <si>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</si>
  <si>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</si>
  <si>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</si>
  <si>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</si>
  <si>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</si>
  <si>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</si>
  <si>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</si>
  <si>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</si>
  <si>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</si>
  <si>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</si>
  <si>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</si>
  <si>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</si>
  <si>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</si>
  <si>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</si>
  <si>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</si>
  <si>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</si>
  <si>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</si>
  <si>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</si>
  <si>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</si>
  <si>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</si>
  <si>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</si>
  <si>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</si>
  <si>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</si>
  <si>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</si>
  <si>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</si>
  <si>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</si>
  <si>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</si>
  <si>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</si>
  <si>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</si>
  <si>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</si>
  <si>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</si>
  <si>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</si>
  <si>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</si>
  <si>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</si>
  <si>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</si>
  <si>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</si>
  <si>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</si>
  <si>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</si>
  <si>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</si>
  <si>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</si>
  <si>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</si>
  <si>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</si>
  <si>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</si>
  <si>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</si>
  <si>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</si>
  <si>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</si>
  <si>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</si>
  <si>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</si>
  <si>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</si>
  <si>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</si>
  <si>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</si>
  <si>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</si>
  <si>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</si>
  <si>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</si>
  <si>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</si>
  <si>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</si>
  <si>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</si>
  <si>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</si>
  <si>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</si>
  <si>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</si>
  <si>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</si>
  <si>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</si>
  <si>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</si>
  <si>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</si>
  <si>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</si>
  <si>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</si>
  <si>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</si>
  <si>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</si>
  <si>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</si>
  <si>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</si>
  <si>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</si>
  <si>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</si>
  <si>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</si>
  <si>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</si>
  <si>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</si>
  <si>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</si>
  <si>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</si>
  <si>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</si>
  <si>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</si>
  <si>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</si>
  <si>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</si>
  <si>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</si>
  <si>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</si>
  <si>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</si>
  <si>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</si>
  <si>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</si>
  <si>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</si>
  <si>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</si>
  <si>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</si>
  <si>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</si>
  <si>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</si>
  <si>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</si>
  <si>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</si>
  <si>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</si>
  <si>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</si>
  <si>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</si>
  <si>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</si>
  <si>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</si>
  <si>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</si>
  <si>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</si>
  <si>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</si>
  <si>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</si>
  <si>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</si>
  <si>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</si>
  <si>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</si>
  <si>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</si>
  <si>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</si>
  <si>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</si>
  <si>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</si>
  <si>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</si>
  <si>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</si>
  <si>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</si>
  <si>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</si>
  <si>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</si>
  <si>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</si>
  <si>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</si>
  <si>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</si>
  <si>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</si>
  <si>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</si>
  <si>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</si>
  <si>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</si>
  <si>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</si>
  <si>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</si>
  <si>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</si>
  <si>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</si>
  <si>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</si>
  <si>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</si>
  <si>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</si>
  <si>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</si>
  <si>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</si>
  <si>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</si>
  <si>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</si>
  <si>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</si>
  <si>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</si>
  <si>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</si>
  <si>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</si>
  <si>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</si>
  <si>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</si>
  <si>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</si>
  <si>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</si>
  <si>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</si>
  <si>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</si>
  <si>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</si>
  <si>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</si>
  <si>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</si>
  <si>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</si>
  <si>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</si>
  <si>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</si>
  <si>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</si>
  <si>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</si>
  <si>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</si>
  <si>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</si>
  <si>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</si>
  <si>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</si>
  <si>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</si>
  <si>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</si>
  <si>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</si>
  <si>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</si>
  <si>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</si>
  <si>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</si>
  <si>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</si>
  <si>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</si>
  <si>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</si>
  <si>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</si>
  <si>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</si>
  <si>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</si>
  <si>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</si>
  <si>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</si>
  <si>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</si>
  <si>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</si>
  <si>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</si>
  <si>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</si>
  <si>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</si>
  <si>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</si>
  <si>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</si>
  <si>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</si>
  <si>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</si>
  <si>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</si>
  <si>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</si>
  <si>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</si>
  <si>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</si>
  <si>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</si>
  <si>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</si>
  <si>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</si>
  <si>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</si>
  <si>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</si>
  <si>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</si>
  <si>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</si>
  <si>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</si>
  <si>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</si>
  <si>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</si>
  <si>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</si>
  <si>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</si>
  <si>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</si>
  <si>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</si>
  <si>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</si>
  <si>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</si>
  <si>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</si>
  <si>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</si>
  <si>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</si>
  <si>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</si>
  <si>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</si>
  <si>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</si>
  <si>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</si>
  <si>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</si>
  <si>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</si>
  <si>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</si>
  <si>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</si>
  <si>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</si>
  <si>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</si>
  <si>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</si>
  <si>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</si>
  <si>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</si>
  <si>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</si>
  <si>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</si>
  <si>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</si>
  <si>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</si>
  <si>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</si>
  <si>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</si>
  <si>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</si>
  <si>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</si>
  <si>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</si>
  <si>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</si>
  <si>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</si>
  <si>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</si>
  <si>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</si>
  <si>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</si>
  <si>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</si>
  <si>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</si>
  <si>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</si>
  <si>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</si>
  <si>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</si>
  <si>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</si>
  <si>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</si>
  <si>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</si>
  <si>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</si>
  <si>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</si>
  <si>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</si>
  <si>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</si>
  <si>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</si>
  <si>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</si>
  <si>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</si>
  <si>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</si>
  <si>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</si>
  <si>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</si>
  <si>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</si>
  <si>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</si>
  <si>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</si>
  <si>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</si>
  <si>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</si>
  <si>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</si>
  <si>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</si>
  <si>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</si>
  <si>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</si>
  <si>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</si>
  <si>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</si>
  <si>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</si>
  <si>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</si>
  <si>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</si>
  <si>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</si>
  <si>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</si>
  <si>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</si>
  <si>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</si>
  <si>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</si>
  <si>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</si>
  <si>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</si>
  <si>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</si>
  <si>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</si>
  <si>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</si>
  <si>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</si>
  <si>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</si>
  <si>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</si>
  <si>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</si>
  <si>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</si>
  <si>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</si>
  <si>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</si>
  <si>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</si>
  <si>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</si>
  <si>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</si>
  <si>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</si>
  <si>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</si>
  <si>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</si>
  <si>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</si>
  <si>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</si>
  <si>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</si>
  <si>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</si>
  <si>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</si>
  <si>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</si>
  <si>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</si>
  <si>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</si>
  <si>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</si>
  <si>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</si>
  <si>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</si>
  <si>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</si>
  <si>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</si>
  <si>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</si>
  <si>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</si>
  <si>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</si>
  <si>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</si>
  <si>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</si>
  <si>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</si>
  <si>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</si>
  <si>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</si>
  <si>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</si>
  <si>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</si>
  <si>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</si>
  <si>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</si>
  <si>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</si>
  <si>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</si>
  <si>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</si>
  <si>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</si>
  <si>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</si>
  <si>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</si>
  <si>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</si>
  <si>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</si>
  <si>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</si>
  <si>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</si>
  <si>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</si>
  <si>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</si>
  <si>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</si>
  <si>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</si>
  <si>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</si>
  <si>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</si>
  <si>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</si>
  <si>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</si>
  <si>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</si>
  <si>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</si>
  <si>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</si>
  <si>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</si>
  <si>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</si>
  <si>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</si>
  <si>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</si>
  <si>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</si>
  <si>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</si>
  <si>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</si>
  <si>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</si>
  <si>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</si>
  <si>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</si>
  <si>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</si>
  <si>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</si>
  <si>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</si>
  <si>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</si>
  <si>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</si>
  <si>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</si>
  <si>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</si>
  <si>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</si>
  <si>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</si>
  <si>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</si>
  <si>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</si>
  <si>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</si>
  <si>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</si>
  <si>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</si>
  <si>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</si>
  <si>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</si>
  <si>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</si>
  <si>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</si>
  <si>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</si>
  <si>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</si>
  <si>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</si>
  <si>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</si>
  <si>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</si>
  <si>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</si>
  <si>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</si>
  <si>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</si>
  <si>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</si>
  <si>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</si>
  <si>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</si>
  <si>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</si>
  <si>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</si>
  <si>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</si>
  <si>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</si>
  <si>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</si>
  <si>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</si>
  <si>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</si>
  <si>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</si>
  <si>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</si>
  <si>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</si>
  <si>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</si>
  <si>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</si>
  <si>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</si>
  <si>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</si>
  <si>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</si>
  <si>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</si>
  <si>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</si>
  <si>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</si>
  <si>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</si>
  <si>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</si>
  <si>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</si>
  <si>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</si>
  <si>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</si>
  <si>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</si>
  <si>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</si>
  <si>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</si>
  <si>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</si>
  <si>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</si>
  <si>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</si>
  <si>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</si>
  <si>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</si>
  <si>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</si>
  <si>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</si>
  <si>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</si>
  <si>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</si>
  <si>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</si>
  <si>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</si>
  <si>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</si>
  <si>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</si>
  <si>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</si>
  <si>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</si>
  <si>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</si>
  <si>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</si>
  <si>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</si>
  <si>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</si>
  <si>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</si>
  <si>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</si>
  <si>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</si>
  <si>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</si>
  <si>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</si>
  <si>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</si>
  <si>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</si>
  <si>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</si>
  <si>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</si>
  <si>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</si>
  <si>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</si>
  <si>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</si>
  <si>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</si>
  <si>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</si>
  <si>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</si>
  <si>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</si>
  <si>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</si>
  <si>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</si>
  <si>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</si>
  <si>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</si>
  <si>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</si>
  <si>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</si>
  <si>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</si>
  <si>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</si>
  <si>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</si>
  <si>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</si>
  <si>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</si>
  <si>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</si>
  <si>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</si>
  <si>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</si>
  <si>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</si>
  <si>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</si>
  <si>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</si>
  <si>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</si>
  <si>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</si>
  <si>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</si>
  <si>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</si>
  <si>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</si>
  <si>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</si>
  <si>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</si>
  <si>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</si>
  <si>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</si>
  <si>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</si>
  <si>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</si>
  <si>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</si>
  <si>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</si>
  <si>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</si>
  <si>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</si>
  <si>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</si>
  <si>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</si>
  <si>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</si>
  <si>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</si>
  <si>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</si>
  <si>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</si>
  <si>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</si>
  <si>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</si>
  <si>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</si>
  <si>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</si>
  <si>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</si>
  <si>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</si>
  <si>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</si>
  <si>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</si>
  <si>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</si>
  <si>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</si>
  <si>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</si>
  <si>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</si>
  <si>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</si>
  <si>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</si>
  <si>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</si>
  <si>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</si>
  <si>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</si>
  <si>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</si>
  <si>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</si>
  <si>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</si>
  <si>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</si>
  <si>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</si>
  <si>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</si>
  <si>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</si>
  <si>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</si>
  <si>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</si>
  <si>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</si>
  <si>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</si>
  <si>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</si>
  <si>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</si>
  <si>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</si>
  <si>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</si>
  <si>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</si>
  <si>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</si>
  <si>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</si>
  <si>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</si>
  <si>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</si>
  <si>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</si>
  <si>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</si>
  <si>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</si>
  <si>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</si>
  <si>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</si>
  <si>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</si>
  <si>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</si>
  <si>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</si>
  <si>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</si>
  <si>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</si>
  <si>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</si>
  <si>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</si>
  <si>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</si>
  <si>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</si>
  <si>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</si>
  <si>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</si>
  <si>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</si>
  <si>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</si>
  <si>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</si>
  <si>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</si>
  <si>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</si>
  <si>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</si>
  <si>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</si>
  <si>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</si>
  <si>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</si>
  <si>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</si>
  <si>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</si>
  <si>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</si>
  <si>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</si>
  <si>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</si>
  <si>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</si>
  <si>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</si>
  <si>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</si>
  <si>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</si>
  <si>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</si>
  <si>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</si>
  <si>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</si>
  <si>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</si>
  <si>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</si>
  <si>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</si>
  <si>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</si>
  <si>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</si>
  <si>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</si>
  <si>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</si>
  <si>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</si>
  <si>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</si>
  <si>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</si>
  <si>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</si>
  <si>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</si>
  <si>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</si>
  <si>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</si>
  <si>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</si>
  <si>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</si>
  <si>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</si>
  <si>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</si>
  <si>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</si>
  <si>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</si>
  <si>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</si>
  <si>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</si>
  <si>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</si>
  <si>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</si>
  <si>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</si>
  <si>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</si>
  <si>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</si>
  <si>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</si>
  <si>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</si>
  <si>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</si>
  <si>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</si>
  <si>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</si>
  <si>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</si>
  <si>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</si>
  <si>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</si>
  <si>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</si>
  <si>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</si>
  <si>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</si>
  <si>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</si>
  <si>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</si>
  <si>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</si>
  <si>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</si>
  <si>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</si>
  <si>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</si>
  <si>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</si>
  <si>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</si>
  <si>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</si>
  <si>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</si>
  <si>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</si>
  <si>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</si>
  <si>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</si>
  <si>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</si>
  <si>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</si>
  <si>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</si>
  <si>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</si>
  <si>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</si>
  <si>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</si>
  <si>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</si>
  <si>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</si>
  <si>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</si>
  <si>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</si>
  <si>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</si>
  <si>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</si>
  <si>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</si>
  <si>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</si>
  <si>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</si>
  <si>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</si>
  <si>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</si>
  <si>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</si>
  <si>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</si>
  <si>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</si>
  <si>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</si>
  <si>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</si>
  <si>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</si>
  <si>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</si>
  <si>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</si>
  <si>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</si>
  <si>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</si>
  <si>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</si>
  <si>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</si>
  <si>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</si>
  <si>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</si>
  <si>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</si>
  <si>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</si>
  <si>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</si>
  <si>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</si>
  <si>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</si>
  <si>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</si>
  <si>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</si>
  <si>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</si>
  <si>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</si>
  <si>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</si>
  <si>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</si>
  <si>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</si>
  <si>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</si>
  <si>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</si>
  <si>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</si>
  <si>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</si>
  <si>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</si>
  <si>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</si>
  <si>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</si>
  <si>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</si>
  <si>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</si>
  <si>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</si>
  <si>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</si>
  <si>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</si>
  <si>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</si>
  <si>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</si>
  <si>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</si>
  <si>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</si>
  <si>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</si>
  <si>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</si>
  <si>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</si>
  <si>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</si>
  <si>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</si>
  <si>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</si>
  <si>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</si>
  <si>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</si>
  <si>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</si>
  <si>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</si>
  <si>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</si>
  <si>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</si>
  <si>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</si>
  <si>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</si>
  <si>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</si>
  <si>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</si>
  <si>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</si>
  <si>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</si>
  <si>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</si>
  <si>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</si>
  <si>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</si>
  <si>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</si>
  <si>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</si>
  <si>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</si>
  <si>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</si>
  <si>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</si>
  <si>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</si>
  <si>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</si>
  <si>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</si>
  <si>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</si>
  <si>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</si>
  <si>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</si>
  <si>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</si>
  <si>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</si>
  <si>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</si>
  <si>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</si>
  <si>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</si>
  <si>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</si>
  <si>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</si>
  <si>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</si>
  <si>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</si>
  <si>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</si>
  <si>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</si>
  <si>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</si>
  <si>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</si>
  <si>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</si>
  <si>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</si>
  <si>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</si>
  <si>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</si>
  <si>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</si>
  <si>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</si>
  <si>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</si>
  <si>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</si>
  <si>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</si>
  <si>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</si>
  <si>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</si>
  <si>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</si>
  <si>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</si>
  <si>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</si>
  <si>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</si>
  <si>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</si>
  <si>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</si>
  <si>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</si>
  <si>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</si>
  <si>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</si>
  <si>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</si>
  <si>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</si>
  <si>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</si>
  <si>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</si>
  <si>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</si>
  <si>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</si>
  <si>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</si>
  <si>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</si>
  <si>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</si>
  <si>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</si>
  <si>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</si>
  <si>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</si>
  <si>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</si>
  <si>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</si>
  <si>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</si>
  <si>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</si>
  <si>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</si>
  <si>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</si>
  <si>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</si>
  <si>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</si>
  <si>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</si>
  <si>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</si>
  <si>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</si>
  <si>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</si>
  <si>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</si>
  <si>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</si>
  <si>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</si>
  <si>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</si>
  <si>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</si>
  <si>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</si>
  <si>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</si>
  <si>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</si>
  <si>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</si>
  <si>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</si>
  <si>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</si>
  <si>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</si>
  <si>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</si>
  <si>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</si>
  <si>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</si>
  <si>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</si>
  <si>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</si>
  <si>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</si>
  <si>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</si>
  <si>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</si>
  <si>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</si>
  <si>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</si>
  <si>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</si>
  <si>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</si>
  <si>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</si>
  <si>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</si>
  <si>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</si>
  <si>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</si>
  <si>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</si>
  <si>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</si>
  <si>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</si>
  <si>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</si>
  <si>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</si>
  <si>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</si>
  <si>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</si>
  <si>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</si>
  <si>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</si>
  <si>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</si>
  <si>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</si>
  <si>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</si>
  <si>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</si>
  <si>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</si>
  <si>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</si>
  <si>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</si>
  <si>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</si>
  <si>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</si>
  <si>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</si>
  <si>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</si>
  <si>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</si>
  <si>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</si>
  <si>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</si>
  <si>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</si>
  <si>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</si>
  <si>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</si>
  <si>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</si>
  <si>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</si>
  <si>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</si>
  <si>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</si>
  <si>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</si>
  <si>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</si>
  <si>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</si>
  <si>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</si>
  <si>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</si>
  <si>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</si>
  <si>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</si>
  <si>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</si>
  <si>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</si>
  <si>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</si>
  <si>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</si>
  <si>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</si>
  <si>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</si>
  <si>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</si>
  <si>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</si>
  <si>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</si>
  <si>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</si>
  <si>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</si>
  <si>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</si>
  <si>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</si>
  <si>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</si>
  <si>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</si>
  <si>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</si>
  <si>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</si>
  <si>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</si>
  <si>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</si>
  <si>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</si>
  <si>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</si>
  <si>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</si>
  <si>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</si>
  <si>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</si>
  <si>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</si>
  <si>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</si>
  <si>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</si>
  <si>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</si>
  <si>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</si>
  <si>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</si>
  <si>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</si>
  <si>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</si>
  <si>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</si>
  <si>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</si>
  <si>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</si>
  <si>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</si>
  <si>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</si>
  <si>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</si>
  <si>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</si>
  <si>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</si>
  <si>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</si>
  <si>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</si>
  <si>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</si>
  <si>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</si>
  <si>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</si>
  <si>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</si>
  <si>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</si>
  <si>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</si>
  <si>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</si>
  <si>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</si>
  <si>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</si>
  <si>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</si>
  <si>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</si>
  <si>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</si>
  <si>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</si>
  <si>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</si>
  <si>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</si>
  <si>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</si>
  <si>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</si>
  <si>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</si>
  <si>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</si>
  <si>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</si>
  <si>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</si>
  <si>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</si>
  <si>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</si>
  <si>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</si>
  <si>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</si>
  <si>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</si>
  <si>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</si>
  <si>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</si>
  <si>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</si>
  <si>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</si>
  <si>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</si>
  <si>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</si>
  <si>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</si>
  <si>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</si>
  <si>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</si>
  <si>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</si>
  <si>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</si>
  <si>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</si>
  <si>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</si>
  <si>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</si>
  <si>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</si>
  <si>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</si>
  <si>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</si>
  <si>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</si>
  <si>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</si>
  <si>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</si>
  <si>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</si>
  <si>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</si>
  <si>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</si>
  <si>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</si>
  <si>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</si>
  <si>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</si>
  <si>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</si>
  <si>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</si>
  <si>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</si>
  <si>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</si>
  <si>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</si>
  <si>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</si>
  <si>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</si>
  <si>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</si>
  <si>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</si>
  <si>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</si>
  <si>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</si>
  <si>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</si>
  <si>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</si>
  <si>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</si>
  <si>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</si>
  <si>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</si>
  <si>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</si>
  <si>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</si>
  <si>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</si>
  <si>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</si>
  <si>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</si>
  <si>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</si>
  <si>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</si>
  <si>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</si>
  <si>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</si>
  <si>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</si>
  <si>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</si>
  <si>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</si>
  <si>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</si>
  <si>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</si>
  <si>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</si>
  <si>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</si>
  <si>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</si>
  <si>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</si>
  <si>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</si>
  <si>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</si>
  <si>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</si>
  <si>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</si>
  <si>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</si>
  <si>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</si>
  <si>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</si>
  <si>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</si>
  <si>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</si>
  <si>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</si>
  <si>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</si>
  <si>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</si>
  <si>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</si>
  <si>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</si>
  <si>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</si>
  <si>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</si>
  <si>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</si>
  <si>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</si>
  <si>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</si>
  <si>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</si>
  <si>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</si>
  <si>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</si>
  <si>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</si>
  <si>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</si>
  <si>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</si>
  <si>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</si>
  <si>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</si>
  <si>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</si>
  <si>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</si>
  <si>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</si>
  <si>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</si>
  <si>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</si>
  <si>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</si>
  <si>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</si>
  <si>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</si>
  <si>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</si>
  <si>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</si>
  <si>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</si>
  <si>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</si>
  <si>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</si>
  <si>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</si>
  <si>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</si>
  <si>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</si>
  <si>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</si>
  <si>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</si>
  <si>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</si>
  <si>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</si>
  <si>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</si>
  <si>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</si>
  <si>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</si>
  <si>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</si>
  <si>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</si>
  <si>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</si>
  <si>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</si>
  <si>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</si>
  <si>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</si>
  <si>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</si>
  <si>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</si>
  <si>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</si>
  <si>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</si>
  <si>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</si>
  <si>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</si>
  <si>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</si>
  <si>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</si>
  <si>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</si>
  <si>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</si>
  <si>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</si>
  <si>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</si>
  <si>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</si>
  <si>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</si>
  <si>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</si>
  <si>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</si>
  <si>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</si>
  <si>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</si>
  <si>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</si>
  <si>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</si>
  <si>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</si>
  <si>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</si>
  <si>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</si>
  <si>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</si>
  <si>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</si>
  <si>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</si>
  <si>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</si>
  <si>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</si>
  <si>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</si>
  <si>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</si>
  <si>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</si>
  <si>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</si>
  <si>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</si>
  <si>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</si>
  <si>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</si>
  <si>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</si>
  <si>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</si>
  <si>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</si>
  <si>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</si>
  <si>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</si>
  <si>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</si>
  <si>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</si>
  <si>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</si>
  <si>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</si>
  <si>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</si>
  <si>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</si>
  <si>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</si>
  <si>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</si>
  <si>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</si>
  <si>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</si>
  <si>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</si>
  <si>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</si>
  <si>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</si>
  <si>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</si>
  <si>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</si>
  <si>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</si>
  <si>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</si>
  <si>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</si>
  <si>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</si>
  <si>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</si>
  <si>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</si>
  <si>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</si>
  <si>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</si>
  <si>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</si>
  <si>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</si>
  <si>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</si>
  <si>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</si>
  <si>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</si>
  <si>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</si>
  <si>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</si>
  <si>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</si>
  <si>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</si>
  <si>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</si>
  <si>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</si>
  <si>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</si>
  <si>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</si>
  <si>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</si>
  <si>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</si>
  <si>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</si>
  <si>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</si>
  <si>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</si>
  <si>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</si>
  <si>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</si>
  <si>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</si>
  <si>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</si>
  <si>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</si>
  <si>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</si>
  <si>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</si>
  <si>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</si>
  <si>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</si>
  <si>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</si>
  <si>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</si>
  <si>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</si>
  <si>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</si>
  <si>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</si>
  <si>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</si>
  <si>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</si>
  <si>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</si>
  <si>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</si>
  <si>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</si>
  <si>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</si>
  <si>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</si>
  <si>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</si>
  <si>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</si>
  <si>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</si>
  <si>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</si>
  <si>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</si>
  <si>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</si>
  <si>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</si>
  <si>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</si>
  <si>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</si>
  <si>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</si>
  <si>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</si>
  <si>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</si>
  <si>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</si>
  <si>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</si>
  <si>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</si>
  <si>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</si>
  <si>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</si>
  <si>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</si>
  <si>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</si>
  <si>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</si>
  <si>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</si>
  <si>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</si>
  <si>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</si>
  <si>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</si>
  <si>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</si>
  <si>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</si>
  <si>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</si>
  <si>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</si>
  <si>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</si>
  <si>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</si>
  <si>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</si>
  <si>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</si>
  <si>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</si>
  <si>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</si>
  <si>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</si>
  <si>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</si>
  <si>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</si>
  <si>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</si>
  <si>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</si>
  <si>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</si>
  <si>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</si>
  <si>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</si>
  <si>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</si>
  <si>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</si>
  <si>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</si>
  <si>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</si>
  <si>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</si>
  <si>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</si>
  <si>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</si>
  <si>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</si>
  <si>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</si>
  <si>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</si>
  <si>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</si>
  <si>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</si>
  <si>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</si>
  <si>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</si>
  <si>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</si>
  <si>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</si>
  <si>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</si>
  <si>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</si>
  <si>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</si>
  <si>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</si>
  <si>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</si>
  <si>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</si>
  <si>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</si>
  <si>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</si>
  <si>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</si>
  <si>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</si>
  <si>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</si>
  <si>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</si>
  <si>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</si>
  <si>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</si>
  <si>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</si>
  <si>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</si>
  <si>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</si>
  <si>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</si>
  <si>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</si>
  <si>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</si>
  <si>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</si>
  <si>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</si>
  <si>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</si>
  <si>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</si>
  <si>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</si>
  <si>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</si>
  <si>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</si>
  <si>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</si>
  <si>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</si>
  <si>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</si>
  <si>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</si>
  <si>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</si>
  <si>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</si>
  <si>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</si>
  <si>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</si>
  <si>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</si>
  <si>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</si>
  <si>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</si>
  <si>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</si>
  <si>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</si>
  <si>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</si>
  <si>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</si>
  <si>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</si>
  <si>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</si>
  <si>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</si>
  <si>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</si>
  <si>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</si>
  <si>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</si>
  <si>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</si>
  <si>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</si>
  <si>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</si>
  <si>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</si>
  <si>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</si>
  <si>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</si>
  <si>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</si>
  <si>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</si>
  <si>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</si>
  <si>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</si>
  <si>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</si>
  <si>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</si>
  <si>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</si>
  <si>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</si>
  <si>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</si>
  <si>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</si>
  <si>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</si>
  <si>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</si>
  <si>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</si>
  <si>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</si>
  <si>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</si>
  <si>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</si>
  <si>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</si>
  <si>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</si>
  <si>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</si>
  <si>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</si>
  <si>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</si>
  <si>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</si>
  <si>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</si>
  <si>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</si>
  <si>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</si>
  <si>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</si>
  <si>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</si>
  <si>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</si>
  <si>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</si>
  <si>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</si>
  <si>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</si>
  <si>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</si>
  <si>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</si>
  <si>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</si>
  <si>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</si>
  <si>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</si>
  <si>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</si>
  <si>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</si>
  <si>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</si>
  <si>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</si>
  <si>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</si>
  <si>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</si>
  <si>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</si>
  <si>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</si>
  <si>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</si>
  <si>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</si>
  <si>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</si>
  <si>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</si>
  <si>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</si>
  <si>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</si>
  <si>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</si>
  <si>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</si>
  <si>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</si>
  <si>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</si>
  <si>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</si>
  <si>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</si>
  <si>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</si>
  <si>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</si>
  <si>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</si>
  <si>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</si>
  <si>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</si>
  <si>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</si>
  <si>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</si>
  <si>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</si>
  <si>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</si>
  <si>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</si>
  <si>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</si>
  <si>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</si>
  <si>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</si>
  <si>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</si>
  <si>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</si>
  <si>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</si>
  <si>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</si>
  <si>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</si>
  <si>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</si>
  <si>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</si>
  <si>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</si>
  <si>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</si>
  <si>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</si>
  <si>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</si>
  <si>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</si>
  <si>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</si>
  <si>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</si>
  <si>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</si>
  <si>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</si>
  <si>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</si>
  <si>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</si>
  <si>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</si>
  <si>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</si>
  <si>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</si>
  <si>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</si>
  <si>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</si>
  <si>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</si>
  <si>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</si>
  <si>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</si>
  <si>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</si>
  <si>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</si>
  <si>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</si>
  <si>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</si>
  <si>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</si>
  <si>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</si>
  <si>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</si>
  <si>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</si>
  <si>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</si>
  <si>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</si>
  <si>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</si>
  <si>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</si>
  <si>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</si>
  <si>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</si>
  <si>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</si>
  <si>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</si>
  <si>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</si>
  <si>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</si>
  <si>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</si>
  <si>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</si>
  <si>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</si>
  <si>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</si>
  <si>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</si>
  <si>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</si>
  <si>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</si>
  <si>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</si>
  <si>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</si>
  <si>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</si>
  <si>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</si>
  <si>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</si>
  <si>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</si>
  <si>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</si>
  <si>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</si>
  <si>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</si>
  <si>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</si>
  <si>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</si>
  <si>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</si>
  <si>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</si>
  <si>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</si>
  <si>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</si>
  <si>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</si>
  <si>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</si>
  <si>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</si>
  <si>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</si>
  <si>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</si>
  <si>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</si>
  <si>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</si>
  <si>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</si>
  <si>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</si>
  <si>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</si>
  <si>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</si>
  <si>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</si>
  <si>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</si>
  <si>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</si>
  <si>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</si>
  <si>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</si>
  <si>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</si>
  <si>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</si>
  <si>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</si>
  <si>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</si>
  <si>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</si>
  <si>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</si>
  <si>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</si>
  <si>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</si>
  <si>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</si>
  <si>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</si>
  <si>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</si>
  <si>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</si>
  <si>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</si>
  <si>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</si>
  <si>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</si>
  <si>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</si>
  <si>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</si>
  <si>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</si>
  <si>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</si>
  <si>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</si>
  <si>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</si>
  <si>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</si>
  <si>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</si>
  <si>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</si>
  <si>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</si>
  <si>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</si>
  <si>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</si>
  <si>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</si>
  <si>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</si>
  <si>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</si>
  <si>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</si>
  <si>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</si>
  <si>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</si>
  <si>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</si>
  <si>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</si>
  <si>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</si>
  <si>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</si>
  <si>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</si>
  <si>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</si>
  <si>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</si>
  <si>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</si>
  <si>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</si>
  <si>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</si>
  <si>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</si>
  <si>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</si>
  <si>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</si>
  <si>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</si>
  <si>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</si>
  <si>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</si>
  <si>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</si>
  <si>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</si>
  <si>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</si>
  <si>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</si>
  <si>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</si>
  <si>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</si>
  <si>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</si>
  <si>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</si>
  <si>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</si>
  <si>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</si>
  <si>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</si>
  <si>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</si>
  <si>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</si>
  <si>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</si>
  <si>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</si>
  <si>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</si>
  <si>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</si>
  <si>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</si>
  <si>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</si>
  <si>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</si>
  <si>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</si>
  <si>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</si>
  <si>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</si>
  <si>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</si>
  <si>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</si>
  <si>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</si>
  <si>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</si>
  <si>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</si>
  <si>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</si>
  <si>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</si>
  <si>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</si>
  <si>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</si>
  <si>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</si>
  <si>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</si>
  <si>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</si>
  <si>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</si>
  <si>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</si>
  <si>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</si>
  <si>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</si>
  <si>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</si>
  <si>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</si>
  <si>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</si>
  <si>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</si>
  <si>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</si>
  <si>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</si>
  <si>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</si>
  <si>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</si>
  <si>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</si>
  <si>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</si>
  <si>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</si>
  <si>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</si>
  <si>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</si>
  <si>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</si>
  <si>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</si>
  <si>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</si>
  <si>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</si>
  <si>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</si>
  <si>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</si>
  <si>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</si>
  <si>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</si>
  <si>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</si>
  <si>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</si>
  <si>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</si>
  <si>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</si>
  <si>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</si>
  <si>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</si>
  <si>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</si>
  <si>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</si>
  <si>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</si>
  <si>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</si>
  <si>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</si>
  <si>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</si>
  <si>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</si>
  <si>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</si>
  <si>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</si>
  <si>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</si>
  <si>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</si>
  <si>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</si>
  <si>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</si>
  <si>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</si>
  <si>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</si>
  <si>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</si>
  <si>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</si>
  <si>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</si>
  <si>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</si>
  <si>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</si>
  <si>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</si>
  <si>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</si>
  <si>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</si>
  <si>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</si>
  <si>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</si>
  <si>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</si>
  <si>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</si>
  <si>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</si>
  <si>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</si>
  <si>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</si>
  <si>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</si>
  <si>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</si>
  <si>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</si>
  <si>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</si>
  <si>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</si>
  <si>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</si>
  <si>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</si>
  <si>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</si>
  <si>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</si>
  <si>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</si>
  <si>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</si>
  <si>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</si>
  <si>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</si>
  <si>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</si>
  <si>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</si>
  <si>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</si>
  <si>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</si>
  <si>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</si>
  <si>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</si>
  <si>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</si>
  <si>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</si>
  <si>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</si>
  <si>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</si>
  <si>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</si>
  <si>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</si>
  <si>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</si>
  <si>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</si>
  <si>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</si>
  <si>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</si>
  <si>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</si>
  <si>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</si>
  <si>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</si>
  <si>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</si>
  <si>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</si>
  <si>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</si>
  <si>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</si>
  <si>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</si>
  <si>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</si>
  <si>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</si>
  <si>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</si>
  <si>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</si>
  <si>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</si>
  <si>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</si>
  <si>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</si>
  <si>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</si>
  <si>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</si>
  <si>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</si>
  <si>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</si>
  <si>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</si>
  <si>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</si>
  <si>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</si>
  <si>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</si>
  <si>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</si>
  <si>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</si>
  <si>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</si>
  <si>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</si>
  <si>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</si>
  <si>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</si>
  <si>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</si>
  <si>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</si>
  <si>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</si>
  <si>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</si>
  <si>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</si>
  <si>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</si>
  <si>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</si>
  <si>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</si>
  <si>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</si>
  <si>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</si>
  <si>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</si>
  <si>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</si>
  <si>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</si>
  <si>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</si>
  <si>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</si>
  <si>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</si>
  <si>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</si>
  <si>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</si>
  <si>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</si>
  <si>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</si>
  <si>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</si>
  <si>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</si>
  <si>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</si>
  <si>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</si>
  <si>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</si>
  <si>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</si>
  <si>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</si>
  <si>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</si>
  <si>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</si>
  <si>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</si>
  <si>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</si>
  <si>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</si>
  <si>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</si>
  <si>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</si>
  <si>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</si>
  <si>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</si>
  <si>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</si>
  <si>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</si>
  <si>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</si>
  <si>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</si>
  <si>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</si>
  <si>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</si>
  <si>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</si>
  <si>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</si>
  <si>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</si>
  <si>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</si>
  <si>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</si>
  <si>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</si>
  <si>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</si>
  <si>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</si>
  <si>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</si>
  <si>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</si>
  <si>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</si>
  <si>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</si>
  <si>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</si>
  <si>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</si>
  <si>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</si>
  <si>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</si>
  <si>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</si>
  <si>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</si>
  <si>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</si>
  <si>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</si>
  <si>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</si>
  <si>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</si>
  <si>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</si>
  <si>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</si>
  <si>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</si>
  <si>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</si>
  <si>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</si>
  <si>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</si>
  <si>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</si>
  <si>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</si>
  <si>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</si>
  <si>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</si>
  <si>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</si>
  <si>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</si>
  <si>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</si>
  <si>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</si>
  <si>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</si>
  <si>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</si>
  <si>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</si>
  <si>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</si>
  <si>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</si>
  <si>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</si>
  <si>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</si>
  <si>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</si>
  <si>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</si>
  <si>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</si>
  <si>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</si>
  <si>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</si>
  <si>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</si>
  <si>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</si>
  <si>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</si>
  <si>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</si>
  <si>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</si>
  <si>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</si>
  <si>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</si>
  <si>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</si>
  <si>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</si>
  <si>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</si>
  <si>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</si>
  <si>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</si>
  <si>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</si>
  <si>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</si>
  <si>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</si>
  <si>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</si>
  <si>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</si>
  <si>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</si>
  <si>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</si>
  <si>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</si>
  <si>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</si>
  <si>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</si>
  <si>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</si>
  <si>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</si>
  <si>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</si>
  <si>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</si>
  <si>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</si>
  <si>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</si>
  <si>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</si>
  <si>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</si>
  <si>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</si>
  <si>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</si>
  <si>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</si>
  <si>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</si>
  <si>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</si>
  <si>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</si>
  <si>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</si>
  <si>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</si>
  <si>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</si>
  <si>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</si>
  <si>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</si>
  <si>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</si>
  <si>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</si>
  <si>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</si>
  <si>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</si>
  <si>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</si>
  <si>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</si>
  <si>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</si>
  <si>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</si>
  <si>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</si>
  <si>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</si>
  <si>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</si>
  <si>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</si>
  <si>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</si>
  <si>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</si>
  <si>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</si>
  <si>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</si>
  <si>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</si>
  <si>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</si>
  <si>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</si>
  <si>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</si>
  <si>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</si>
  <si>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</si>
  <si>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</si>
  <si>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</si>
  <si>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</si>
  <si>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</si>
  <si>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</si>
  <si>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</si>
  <si>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</si>
  <si>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</si>
  <si>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</si>
  <si>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</si>
  <si>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</si>
  <si>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</si>
  <si>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</si>
  <si>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</si>
  <si>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</si>
  <si>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</si>
  <si>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</si>
  <si>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</si>
  <si>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</si>
  <si>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</si>
  <si>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</si>
  <si>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</si>
  <si>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</si>
  <si>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</si>
  <si>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</si>
  <si>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</si>
  <si>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</si>
  <si>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</si>
  <si>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</si>
  <si>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</si>
  <si>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</si>
  <si>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</si>
  <si>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</si>
  <si>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</si>
  <si>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</si>
  <si>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</si>
  <si>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</si>
  <si>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</si>
  <si>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</si>
  <si>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</si>
  <si>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</si>
  <si>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</si>
  <si>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</si>
  <si>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</si>
  <si>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</si>
  <si>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</si>
  <si>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</si>
  <si>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</si>
  <si>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</si>
  <si>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</si>
  <si>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</si>
  <si>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</si>
  <si>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</si>
  <si>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</si>
  <si>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</si>
  <si>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</si>
  <si>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</si>
  <si>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</si>
  <si>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</si>
  <si>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</si>
  <si>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</si>
  <si>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</si>
  <si>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</si>
  <si>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</si>
  <si>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</si>
  <si>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</si>
  <si>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</si>
  <si>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</si>
  <si>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</si>
  <si>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</si>
  <si>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</si>
  <si>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</si>
  <si>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</si>
  <si>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</si>
  <si>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</si>
  <si>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</si>
  <si>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</si>
  <si>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</si>
  <si>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</si>
  <si>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</si>
  <si>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</si>
  <si>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</si>
  <si>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</si>
  <si>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</si>
  <si>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</si>
  <si>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</si>
  <si>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</si>
  <si>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</si>
  <si>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</si>
  <si>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</si>
  <si>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</si>
  <si>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</si>
  <si>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</si>
  <si>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</si>
  <si>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</si>
  <si>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</si>
  <si>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</si>
  <si>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</si>
  <si>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</si>
  <si>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</si>
  <si>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</si>
  <si>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</si>
  <si>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</si>
  <si>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</si>
  <si>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</si>
  <si>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</si>
  <si>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</si>
  <si>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</si>
  <si>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</si>
  <si>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</si>
  <si>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</si>
  <si>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</si>
  <si>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</si>
  <si>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</si>
  <si>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</si>
  <si>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</si>
  <si>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</si>
  <si>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</si>
  <si>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</si>
  <si>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</si>
  <si>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</si>
  <si>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</si>
  <si>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</si>
  <si>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</si>
  <si>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</si>
  <si>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</si>
  <si>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</si>
  <si>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</si>
  <si>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</si>
  <si>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</si>
  <si>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</si>
  <si>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</si>
  <si>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</si>
  <si>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</si>
  <si>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</si>
  <si>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</si>
  <si>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</si>
  <si>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</si>
  <si>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</si>
  <si>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</si>
  <si>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</si>
  <si>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</si>
  <si>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</si>
  <si>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</si>
  <si>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</si>
  <si>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</si>
  <si>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</si>
  <si>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</si>
  <si>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</si>
  <si>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</si>
  <si>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</si>
  <si>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</si>
  <si>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</si>
  <si>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</si>
  <si>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</si>
  <si>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</si>
  <si>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</si>
  <si>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</si>
  <si>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</si>
  <si>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</si>
  <si>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</si>
  <si>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</si>
  <si>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</si>
  <si>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</si>
  <si>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</si>
  <si>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</si>
  <si>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</si>
  <si>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</si>
  <si>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</si>
  <si>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</si>
  <si>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</si>
  <si>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</si>
  <si>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</si>
  <si>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</si>
  <si>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</si>
  <si>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</si>
  <si>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</si>
  <si>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</si>
  <si>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</si>
  <si>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</si>
  <si>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</si>
  <si>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</si>
  <si>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</si>
  <si>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</si>
  <si>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</si>
  <si>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</si>
  <si>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</si>
  <si>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</si>
  <si>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</si>
  <si>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</si>
  <si>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</si>
  <si>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</si>
  <si>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</si>
  <si>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</si>
  <si>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</si>
  <si>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</si>
  <si>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</si>
  <si>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</si>
  <si>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</si>
  <si>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</si>
  <si>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</si>
  <si>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</si>
  <si>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</si>
  <si>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</si>
  <si>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</si>
  <si>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</si>
  <si>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</si>
  <si>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</si>
  <si>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</si>
  <si>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</si>
  <si>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</si>
  <si>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</si>
  <si>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</si>
  <si>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</si>
  <si>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</si>
  <si>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</si>
  <si>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</si>
  <si>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</si>
  <si>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</si>
  <si>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</si>
  <si>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</si>
  <si>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</si>
  <si>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</si>
  <si>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</si>
  <si>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</si>
  <si>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</si>
  <si>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</si>
  <si>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</si>
  <si>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</si>
  <si>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</si>
  <si>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</si>
  <si>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</si>
  <si>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</si>
  <si>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</si>
  <si>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</si>
  <si>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</si>
  <si>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</si>
  <si>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</si>
  <si>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</si>
  <si>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</si>
  <si>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</si>
  <si>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</si>
  <si>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</si>
  <si>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</si>
  <si>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</si>
  <si>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</si>
  <si>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</si>
  <si>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</si>
  <si>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</si>
  <si>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</si>
  <si>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</si>
  <si>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</si>
  <si>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</si>
  <si>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</si>
  <si>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</si>
  <si>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</si>
  <si>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</si>
  <si>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</si>
  <si>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</si>
  <si>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</si>
  <si>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</si>
  <si>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</si>
  <si>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</si>
  <si>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</si>
  <si>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</si>
  <si>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</si>
  <si>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</si>
  <si>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</si>
  <si>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</si>
  <si>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</si>
  <si>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</si>
  <si>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</si>
  <si>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</si>
  <si>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</si>
  <si>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</si>
  <si>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</si>
  <si>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</si>
  <si>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</si>
  <si>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</si>
  <si>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</si>
  <si>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</si>
  <si>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</si>
  <si>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</si>
  <si>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</si>
  <si>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</si>
  <si>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</si>
  <si>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</si>
  <si>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</si>
  <si>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</si>
  <si>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</si>
  <si>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</si>
  <si>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</si>
  <si>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</si>
  <si>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</si>
  <si>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</si>
  <si>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</si>
  <si>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</si>
  <si>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</si>
  <si>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</si>
  <si>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</si>
  <si>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</si>
  <si>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</si>
  <si>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</si>
  <si>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</si>
  <si>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</si>
  <si>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</si>
  <si>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</si>
  <si>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</si>
  <si>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</si>
  <si>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</si>
  <si>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</si>
  <si>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</si>
  <si>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</si>
  <si>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</si>
  <si>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</si>
  <si>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</si>
  <si>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</si>
  <si>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</si>
  <si>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</si>
  <si>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</si>
  <si>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</si>
  <si>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</si>
  <si>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</si>
  <si>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</si>
  <si>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</si>
  <si>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</si>
  <si>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</si>
  <si>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</si>
  <si>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</si>
  <si>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</si>
  <si>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</si>
  <si>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</si>
  <si>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</si>
  <si>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</si>
  <si>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</si>
  <si>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</si>
  <si>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</si>
  <si>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</si>
  <si>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</si>
  <si>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</si>
  <si>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</si>
  <si>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</si>
  <si>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</si>
  <si>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</si>
  <si>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</si>
  <si>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</si>
  <si>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</si>
  <si>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</si>
  <si>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</si>
  <si>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</si>
  <si>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</si>
  <si>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</si>
  <si>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</si>
  <si>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</si>
  <si>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</si>
  <si>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</si>
  <si>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</si>
  <si>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</si>
  <si>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</si>
  <si>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</si>
  <si>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</si>
  <si>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</si>
  <si>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</si>
  <si>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</si>
  <si>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</si>
  <si>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</si>
  <si>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</si>
  <si>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</si>
  <si>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</si>
  <si>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</si>
  <si>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</si>
  <si>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</si>
  <si>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</si>
  <si>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</si>
  <si>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</si>
  <si>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</si>
  <si>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</si>
  <si>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</si>
  <si>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</si>
  <si>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</si>
  <si>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</si>
  <si>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</si>
  <si>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</si>
  <si>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</si>
  <si>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</si>
  <si>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</si>
  <si>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</si>
  <si>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</si>
  <si>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</si>
  <si>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</si>
  <si>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</si>
  <si>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</si>
  <si>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</si>
  <si>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</si>
  <si>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</si>
  <si>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</si>
  <si>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</si>
  <si>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</si>
  <si>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</si>
  <si>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</si>
  <si>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</si>
  <si>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</si>
  <si>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</si>
  <si>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</si>
  <si>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</si>
  <si>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</si>
  <si>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</si>
  <si>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</si>
  <si>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</si>
  <si>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</si>
  <si>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</si>
  <si>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</si>
  <si>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</si>
  <si>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</si>
  <si>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</si>
  <si>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</si>
  <si>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</si>
  <si>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</si>
  <si>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</si>
  <si>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</si>
  <si>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</si>
  <si>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</si>
  <si>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</si>
  <si>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</si>
  <si>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</si>
  <si>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</si>
  <si>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</si>
  <si>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</si>
  <si>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</si>
  <si>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</si>
  <si>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</si>
  <si>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</si>
  <si>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</si>
  <si>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</si>
  <si>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</si>
  <si>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</si>
  <si>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</si>
  <si>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</si>
  <si>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</si>
  <si>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</si>
  <si>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</si>
  <si>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</si>
  <si>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</si>
  <si>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</si>
  <si>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</si>
  <si>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</si>
  <si>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</si>
  <si>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</si>
  <si>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</si>
  <si>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</si>
  <si>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</si>
  <si>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</si>
  <si>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</si>
  <si>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</si>
  <si>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</si>
  <si>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</si>
  <si>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</si>
  <si>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</si>
  <si>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</si>
  <si>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</si>
  <si>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</si>
  <si>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</si>
  <si>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</si>
  <si>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</si>
  <si>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</si>
  <si>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</si>
  <si>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</si>
  <si>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</si>
  <si>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</si>
  <si>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</si>
  <si>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</si>
  <si>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</si>
  <si>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</si>
  <si>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</si>
  <si>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</si>
  <si>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</si>
  <si>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</si>
  <si>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</si>
  <si>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</si>
  <si>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</si>
  <si>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</si>
  <si>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</si>
  <si>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</si>
  <si>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</si>
  <si>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</si>
  <si>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</si>
  <si>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</si>
  <si>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</si>
  <si>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</si>
  <si>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</si>
  <si>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</si>
  <si>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</si>
  <si>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</si>
  <si>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</si>
  <si>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</si>
  <si>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</si>
  <si>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</si>
  <si>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</si>
  <si>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</si>
  <si>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</si>
  <si>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</si>
  <si>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</si>
  <si>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</si>
  <si>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</si>
  <si>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</si>
  <si>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</si>
  <si>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</si>
  <si>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</si>
  <si>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</si>
  <si>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</si>
  <si>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</si>
  <si>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</si>
  <si>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</si>
  <si>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</si>
  <si>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</si>
  <si>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</si>
  <si>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</si>
  <si>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</si>
  <si>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</si>
  <si>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</si>
  <si>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</si>
  <si>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</si>
  <si>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</si>
  <si>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</si>
  <si>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</si>
  <si>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</si>
  <si>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</si>
  <si>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</si>
  <si>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</si>
  <si>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</si>
  <si>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</si>
  <si>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</si>
  <si>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</si>
  <si>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</si>
  <si>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</si>
  <si>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</si>
  <si>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</si>
  <si>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</si>
  <si>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</si>
  <si>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</si>
  <si>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</si>
  <si>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</si>
  <si>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</si>
  <si>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</si>
  <si>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</si>
  <si>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</si>
  <si>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</si>
  <si>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</si>
  <si>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</si>
  <si>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</si>
  <si>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</si>
  <si>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</si>
  <si>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</si>
  <si>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</si>
  <si>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</si>
  <si>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</si>
  <si>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</si>
  <si>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</si>
  <si>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</si>
  <si>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</si>
  <si>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</si>
  <si>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</si>
  <si>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</si>
  <si>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</si>
  <si>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</si>
  <si>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</si>
  <si>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</si>
  <si>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</si>
  <si>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</si>
  <si>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</si>
  <si>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</si>
  <si>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</si>
  <si>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</si>
  <si>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</si>
  <si>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</si>
  <si>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</si>
  <si>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</si>
  <si>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</si>
  <si>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</si>
  <si>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</si>
  <si>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</si>
  <si>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</si>
  <si>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</si>
  <si>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</si>
  <si>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</si>
  <si>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</si>
  <si>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</si>
  <si>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</si>
  <si>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</si>
  <si>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</si>
  <si>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</si>
  <si>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</si>
  <si>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</si>
  <si>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</si>
  <si>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</si>
  <si>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</si>
  <si>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</si>
  <si>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</si>
  <si>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</si>
  <si>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</si>
  <si>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</si>
  <si>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</si>
  <si>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</si>
  <si>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</si>
  <si>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</si>
  <si>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</si>
  <si>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</si>
  <si>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</si>
  <si>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</si>
  <si>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</si>
  <si>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</si>
  <si>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</si>
  <si>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</si>
  <si>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</si>
  <si>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</si>
  <si>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</si>
  <si>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</si>
  <si>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</si>
  <si>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</si>
  <si>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</si>
  <si>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</si>
  <si>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</si>
  <si>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</si>
  <si>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</si>
  <si>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</si>
  <si>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</si>
  <si>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</si>
  <si>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</si>
  <si>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</si>
  <si>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</si>
  <si>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</si>
  <si>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</si>
  <si>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</si>
  <si>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</si>
  <si>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</si>
  <si>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</si>
  <si>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</si>
  <si>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</si>
  <si>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</si>
  <si>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</si>
  <si>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</si>
  <si>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</si>
  <si>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</si>
  <si>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</si>
  <si>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</si>
  <si>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</si>
  <si>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</si>
  <si>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</si>
  <si>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</si>
  <si>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</si>
  <si>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</si>
  <si>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</si>
  <si>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</si>
  <si>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</si>
  <si>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</si>
  <si>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</si>
  <si>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</si>
  <si>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</si>
  <si>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</si>
  <si>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</si>
  <si>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</si>
  <si>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</si>
  <si>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</si>
  <si>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</si>
  <si>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</si>
  <si>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</si>
  <si>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</si>
  <si>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</si>
  <si>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</si>
  <si>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</si>
  <si>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</si>
  <si>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</si>
  <si>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</si>
  <si>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</si>
  <si>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</si>
  <si>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</si>
  <si>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</si>
  <si>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</si>
  <si>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</si>
  <si>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</si>
  <si>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</si>
  <si>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</si>
  <si>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</si>
  <si>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</si>
  <si>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</si>
  <si>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</si>
  <si>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</si>
  <si>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</si>
  <si>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</si>
  <si>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</si>
  <si>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</si>
  <si>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</si>
  <si>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</si>
  <si>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</si>
  <si>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</si>
  <si>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</si>
  <si>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</si>
  <si>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</si>
  <si>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</si>
  <si>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</si>
  <si>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</si>
  <si>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</si>
  <si>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</si>
  <si>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</si>
  <si>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</si>
  <si>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</si>
  <si>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</si>
  <si>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</si>
  <si>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</si>
  <si>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</si>
  <si>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</si>
  <si>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</si>
  <si>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</si>
  <si>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</si>
  <si>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</si>
  <si>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</si>
  <si>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</si>
  <si>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</si>
  <si>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</si>
  <si>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</si>
  <si>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</si>
  <si>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</si>
  <si>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</si>
  <si>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</si>
  <si>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</si>
  <si>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</si>
  <si>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</si>
  <si>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</si>
  <si>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</si>
  <si>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</si>
  <si>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</si>
  <si>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</si>
  <si>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</si>
  <si>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</si>
  <si>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</si>
  <si>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</si>
  <si>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</si>
  <si>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</si>
  <si>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</si>
  <si>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</si>
  <si>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</si>
  <si>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</si>
  <si>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</si>
  <si>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</si>
  <si>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</si>
  <si>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</si>
  <si>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</si>
  <si>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</si>
  <si>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</si>
  <si>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</si>
  <si>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</si>
  <si>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</si>
  <si>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</si>
  <si>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</si>
  <si>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</si>
  <si>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</si>
  <si>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</si>
  <si>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</si>
  <si>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</si>
  <si>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</si>
  <si>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</si>
  <si>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</si>
  <si>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</si>
  <si>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</si>
  <si>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</si>
  <si>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</si>
  <si>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</si>
  <si>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</si>
  <si>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</si>
  <si>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</si>
  <si>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</si>
  <si>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</si>
  <si>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</si>
  <si>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</si>
  <si>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</si>
  <si>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</si>
  <si>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</si>
  <si>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</si>
  <si>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</si>
  <si>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</si>
  <si>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</si>
  <si>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</si>
  <si>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</si>
  <si>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</si>
  <si>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</si>
  <si>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</si>
  <si>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</si>
  <si>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</si>
  <si>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</si>
  <si>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</si>
  <si>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</si>
  <si>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</si>
  <si>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</si>
  <si>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</si>
  <si>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</si>
  <si>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</si>
  <si>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</si>
  <si>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</si>
  <si>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</si>
  <si>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</si>
  <si>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</si>
  <si>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</si>
  <si>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</si>
  <si>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</si>
  <si>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</si>
  <si>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</si>
  <si>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</si>
  <si>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</si>
  <si>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</si>
  <si>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</si>
  <si>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</si>
  <si>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</si>
  <si>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</si>
  <si>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</si>
  <si>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</si>
  <si>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</si>
  <si>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</si>
  <si>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</si>
  <si>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</si>
  <si>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</si>
  <si>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</si>
  <si>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</si>
  <si>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</si>
  <si>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</si>
  <si>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</si>
  <si>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</si>
  <si>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</si>
  <si>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</si>
  <si>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</si>
  <si>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</si>
  <si>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</si>
  <si>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</si>
  <si>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</si>
  <si>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</si>
  <si>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</si>
  <si>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</si>
  <si>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</si>
  <si>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</si>
  <si>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</si>
  <si>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</si>
  <si>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</si>
  <si>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</si>
  <si>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</si>
  <si>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</si>
  <si>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</si>
  <si>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</si>
  <si>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</si>
  <si>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</si>
  <si>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</si>
  <si>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</si>
  <si>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</si>
  <si>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</si>
  <si>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</si>
  <si>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</si>
  <si>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</si>
  <si>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</si>
  <si>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</si>
  <si>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</si>
  <si>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</si>
  <si>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</si>
  <si>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</si>
  <si>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</si>
  <si>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</si>
  <si>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</si>
  <si>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</si>
  <si>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</si>
  <si>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</si>
  <si>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</si>
  <si>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</si>
  <si>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</si>
  <si>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</si>
  <si>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</si>
  <si>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</si>
  <si>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</si>
  <si>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</si>
  <si>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</si>
  <si>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</si>
  <si>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</si>
  <si>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</si>
  <si>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</si>
  <si>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</si>
  <si>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</si>
  <si>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</si>
  <si>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</si>
  <si>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</si>
  <si>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</si>
  <si>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</si>
  <si>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</si>
  <si>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</si>
  <si>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</si>
  <si>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</si>
  <si>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</si>
  <si>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</si>
  <si>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</si>
  <si>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</si>
  <si>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</si>
  <si>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</si>
  <si>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</si>
  <si>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</si>
  <si>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</si>
  <si>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</si>
  <si>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</si>
  <si>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</si>
  <si>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</si>
  <si>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</si>
  <si>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</si>
  <si>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</si>
  <si>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</si>
  <si>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</si>
  <si>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</si>
  <si>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</si>
  <si>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</si>
  <si>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</si>
  <si>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</si>
  <si>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</si>
  <si>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</si>
  <si>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</si>
  <si>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</si>
  <si>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</si>
  <si>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</si>
  <si>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</si>
  <si>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</si>
  <si>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</si>
  <si>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</si>
  <si>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</si>
  <si>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</si>
  <si>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</si>
  <si>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</si>
  <si>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</si>
  <si>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</si>
  <si>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</si>
  <si>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</si>
  <si>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</si>
  <si>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</si>
  <si>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</si>
  <si>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</si>
  <si>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</si>
  <si>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</si>
  <si>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</si>
  <si>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</si>
  <si>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</si>
  <si>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</si>
  <si>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</si>
  <si>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</si>
  <si>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</si>
  <si>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</si>
  <si>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</si>
  <si>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</si>
  <si>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</si>
  <si>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</si>
  <si>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</si>
  <si>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</si>
  <si>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</si>
  <si>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</si>
  <si>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</si>
  <si>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</si>
  <si>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</si>
  <si>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</si>
  <si>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</si>
  <si>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</si>
  <si>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</si>
  <si>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</si>
  <si>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</si>
  <si>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</si>
  <si>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</si>
  <si>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</si>
  <si>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</si>
  <si>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</si>
  <si>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</si>
  <si>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</si>
  <si>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</si>
  <si>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</si>
  <si>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</si>
  <si>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</si>
  <si>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</si>
  <si>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</si>
  <si>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</si>
  <si>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</si>
  <si>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</si>
  <si>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</si>
  <si>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</si>
  <si>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</si>
  <si>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</si>
  <si>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</si>
  <si>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</si>
  <si>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</si>
  <si>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</si>
  <si>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</si>
  <si>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</si>
  <si>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</si>
  <si>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</si>
  <si>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</si>
  <si>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</si>
  <si>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</si>
  <si>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</si>
  <si>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</si>
  <si>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</si>
  <si>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</si>
  <si>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</si>
  <si>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</si>
  <si>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</si>
  <si>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</si>
  <si>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</si>
  <si>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</si>
  <si>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</si>
  <si>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</si>
  <si>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</si>
  <si>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</si>
  <si>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</si>
  <si>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</si>
  <si>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</si>
  <si>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</si>
  <si>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</si>
  <si>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</si>
  <si>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</si>
  <si>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</si>
  <si>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</si>
  <si>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</si>
  <si>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</si>
  <si>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</si>
  <si>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</si>
  <si>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</si>
  <si>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</si>
  <si>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</si>
  <si>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</si>
  <si>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</si>
  <si>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</si>
  <si>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</si>
  <si>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</si>
  <si>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</si>
  <si>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</si>
  <si>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</si>
  <si>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</si>
  <si>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</si>
  <si>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</si>
  <si>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</si>
  <si>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</si>
  <si>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</si>
  <si>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</si>
  <si>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</si>
  <si>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</si>
  <si>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</si>
  <si>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</si>
  <si>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</si>
  <si>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</si>
  <si>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</si>
  <si>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</si>
  <si>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</si>
  <si>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</si>
  <si>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</si>
  <si>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</si>
  <si>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</si>
  <si>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</si>
  <si>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</si>
  <si>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</si>
  <si>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</si>
  <si>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</si>
  <si>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</si>
  <si>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</si>
  <si>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</si>
  <si>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</si>
  <si>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</si>
  <si>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</si>
  <si>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</si>
  <si>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</si>
  <si>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</si>
  <si>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</si>
  <si>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</si>
  <si>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</si>
  <si>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</si>
  <si>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</si>
  <si>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</si>
  <si>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</si>
  <si>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</si>
  <si>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</si>
  <si>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</si>
  <si>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</si>
  <si>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</si>
  <si>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</si>
  <si>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</si>
  <si>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</si>
  <si>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</si>
  <si>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</si>
  <si>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</si>
  <si>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</si>
  <si>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</si>
  <si>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</si>
  <si>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</si>
  <si>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</si>
  <si>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</si>
  <si>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</si>
  <si>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</si>
  <si>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</si>
  <si>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</si>
  <si>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</si>
  <si>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</si>
  <si>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</si>
  <si>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</si>
  <si>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</si>
  <si>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</si>
  <si>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</si>
  <si>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</si>
  <si>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</si>
  <si>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</si>
  <si>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</si>
  <si>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</si>
  <si>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</si>
  <si>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</si>
  <si>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</si>
  <si>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</si>
  <si>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</si>
  <si>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</si>
  <si>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</si>
  <si>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</si>
  <si>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</si>
  <si>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</si>
  <si>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</si>
  <si>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</si>
  <si>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</si>
  <si>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</si>
  <si>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</si>
  <si>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</si>
  <si>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</si>
  <si>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</si>
  <si>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</si>
  <si>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</si>
  <si>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</si>
  <si>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</si>
  <si>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</si>
  <si>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</si>
  <si>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</si>
  <si>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</si>
  <si>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</si>
  <si>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</si>
  <si>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</si>
  <si>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</si>
  <si>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</si>
  <si>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</si>
  <si>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</si>
  <si>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</si>
  <si>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</si>
  <si>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</si>
  <si>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</si>
  <si>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</si>
  <si>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</si>
  <si>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</si>
  <si>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</si>
  <si>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</si>
  <si>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</si>
  <si>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</si>
  <si>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</si>
  <si>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</si>
  <si>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</si>
  <si>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</si>
  <si>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</si>
  <si>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</si>
  <si>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</si>
  <si>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</si>
  <si>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</si>
  <si>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</si>
  <si>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</si>
  <si>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</si>
  <si>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</si>
  <si>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</si>
  <si>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</si>
  <si>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</si>
  <si>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</si>
  <si>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</si>
  <si>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</si>
  <si>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</si>
  <si>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</si>
  <si>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</si>
  <si>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</si>
  <si>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</si>
  <si>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</si>
  <si>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</si>
  <si>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</si>
  <si>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</si>
  <si>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</si>
  <si>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</si>
  <si>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</si>
  <si>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</si>
  <si>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</si>
  <si>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</si>
  <si>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</si>
  <si>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</si>
  <si>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</si>
  <si>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</si>
  <si>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</si>
  <si>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</si>
  <si>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</si>
  <si>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</si>
  <si>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</si>
  <si>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</si>
  <si>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</si>
  <si>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</si>
  <si>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</si>
  <si>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</si>
  <si>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</si>
  <si>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</si>
  <si>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</si>
  <si>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</si>
  <si>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</si>
  <si>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</si>
  <si>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</si>
  <si>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</si>
  <si>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</si>
  <si>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</si>
  <si>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</si>
  <si>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</si>
  <si>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</si>
  <si>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</si>
  <si>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</si>
  <si>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</si>
  <si>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</si>
  <si>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</si>
  <si>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</si>
  <si>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</si>
  <si>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</si>
  <si>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</si>
  <si>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</si>
  <si>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</si>
  <si>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</si>
  <si>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</si>
  <si>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</si>
  <si>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</si>
  <si>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</si>
  <si>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</si>
  <si>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</si>
  <si>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</si>
  <si>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</si>
  <si>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</si>
  <si>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</si>
  <si>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</si>
  <si>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</si>
  <si>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</si>
  <si>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</si>
  <si>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</si>
  <si>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</si>
  <si>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</si>
  <si>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</si>
  <si>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</si>
  <si>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</si>
  <si>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</si>
  <si>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</si>
  <si>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</si>
  <si>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</si>
  <si>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</si>
  <si>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</si>
  <si>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</si>
  <si>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</si>
  <si>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</si>
  <si>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</si>
  <si>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</si>
  <si>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</si>
  <si>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</si>
  <si>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</si>
  <si>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</si>
  <si>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</si>
  <si>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</si>
  <si>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</si>
  <si>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</si>
  <si>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</si>
  <si>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</si>
  <si>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</si>
  <si>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</si>
  <si>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</si>
  <si>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</si>
  <si>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</si>
  <si>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</si>
  <si>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</si>
  <si>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</si>
  <si>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</si>
  <si>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</si>
  <si>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</si>
  <si>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</si>
  <si>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</si>
  <si>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</si>
  <si>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</si>
  <si>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</si>
  <si>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</si>
  <si>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</si>
  <si>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</si>
  <si>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</si>
  <si>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</si>
  <si>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</si>
  <si>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</si>
  <si>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</si>
  <si>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</si>
  <si>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</si>
  <si>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</si>
  <si>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</si>
  <si>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</si>
  <si>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</si>
  <si>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</si>
  <si>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</si>
  <si>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</si>
  <si>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</si>
  <si>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</si>
  <si>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</si>
  <si>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</si>
  <si>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</si>
  <si>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</si>
  <si>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</si>
  <si>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</si>
  <si>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</si>
  <si>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</si>
  <si>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</si>
  <si>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</si>
  <si>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</si>
  <si>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</si>
  <si>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</si>
  <si>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</si>
  <si>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</si>
  <si>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</si>
  <si>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</si>
  <si>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</si>
  <si>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</si>
  <si>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</si>
  <si>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</si>
  <si>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</si>
  <si>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</si>
  <si>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</si>
  <si>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</si>
  <si>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</si>
  <si>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</si>
  <si>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</si>
  <si>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</si>
  <si>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</si>
  <si>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</si>
  <si>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</si>
  <si>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</si>
  <si>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</si>
  <si>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</si>
  <si>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</si>
  <si>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</si>
  <si>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</si>
  <si>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</si>
  <si>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</si>
  <si>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</si>
  <si>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</si>
  <si>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</si>
  <si>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</si>
  <si>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</si>
  <si>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</si>
  <si>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</si>
  <si>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</si>
  <si>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</si>
  <si>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</si>
  <si>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</si>
  <si>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</si>
  <si>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</si>
  <si>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</si>
  <si>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</si>
  <si>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</si>
  <si>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</si>
  <si>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</si>
  <si>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</si>
  <si>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</si>
  <si>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</si>
  <si>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</si>
  <si>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</si>
  <si>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</si>
  <si>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</si>
  <si>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</si>
  <si>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</si>
  <si>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</si>
  <si>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</si>
  <si>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</si>
  <si>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</si>
  <si>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</si>
  <si>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</si>
  <si>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</si>
  <si>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</si>
  <si>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</si>
  <si>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</si>
  <si>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</si>
  <si>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</si>
  <si>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</si>
  <si>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</si>
  <si>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</si>
  <si>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</si>
  <si>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</si>
  <si>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</si>
  <si>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</si>
  <si>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</si>
  <si>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</si>
  <si>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</si>
  <si>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</si>
  <si>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</si>
  <si>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</si>
  <si>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</si>
  <si>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</si>
  <si>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</si>
  <si>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</si>
  <si>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</si>
  <si>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</si>
  <si>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</si>
  <si>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</si>
  <si>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</si>
  <si>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</si>
  <si>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</si>
  <si>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</si>
  <si>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</si>
  <si>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</si>
  <si>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</si>
  <si>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</si>
  <si>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</si>
  <si>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</si>
  <si>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</si>
  <si>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</si>
  <si>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</si>
  <si>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</si>
  <si>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</si>
  <si>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</si>
  <si>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</si>
  <si>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</si>
  <si>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</si>
  <si>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</si>
  <si>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</si>
  <si>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</si>
  <si>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</si>
  <si>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</si>
  <si>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</si>
  <si>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</si>
  <si>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</si>
  <si>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</si>
  <si>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</si>
  <si>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</si>
  <si>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</si>
  <si>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</si>
  <si>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</si>
  <si>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</si>
  <si>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</si>
  <si>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</si>
  <si>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</si>
  <si>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</si>
  <si>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</si>
  <si>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</si>
  <si>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</si>
  <si>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</si>
  <si>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</si>
  <si>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</si>
  <si>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</si>
  <si>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</si>
  <si>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</si>
  <si>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</si>
  <si>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</si>
  <si>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</si>
  <si>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</si>
  <si>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</si>
  <si>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</si>
  <si>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</si>
  <si>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</si>
  <si>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</si>
  <si>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</si>
  <si>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</si>
  <si>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</si>
  <si>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</si>
  <si>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</si>
  <si>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</si>
  <si>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</si>
  <si>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</si>
  <si>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</si>
  <si>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</si>
  <si>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</si>
  <si>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</si>
  <si>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</si>
  <si>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</si>
  <si>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</si>
  <si>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</si>
  <si>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</si>
  <si>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</si>
  <si>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</si>
  <si>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</si>
  <si>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</si>
  <si>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</si>
  <si>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</si>
  <si>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</si>
  <si>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</si>
  <si>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</si>
  <si>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</si>
  <si>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</si>
  <si>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</si>
  <si>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</si>
  <si>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</si>
  <si>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</si>
  <si>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</si>
  <si>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</si>
  <si>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</si>
  <si>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</si>
  <si>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</si>
  <si>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</si>
  <si>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</si>
  <si>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</si>
  <si>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</si>
  <si>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</si>
  <si>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</si>
  <si>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</si>
  <si>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</si>
  <si>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</si>
  <si>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</si>
  <si>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</si>
  <si>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</si>
  <si>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</si>
  <si>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</si>
  <si>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</si>
  <si>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</si>
  <si>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</si>
  <si>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</si>
  <si>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</si>
  <si>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</si>
  <si>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</si>
  <si>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</si>
  <si>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</si>
  <si>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</si>
  <si>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</si>
  <si>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</si>
  <si>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</si>
  <si>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</si>
  <si>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</si>
  <si>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</si>
  <si>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</si>
  <si>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</si>
  <si>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</si>
  <si>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</si>
  <si>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</si>
  <si>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</si>
  <si>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</si>
  <si>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</si>
  <si>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</si>
  <si>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</si>
  <si>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</si>
  <si>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</si>
  <si>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</si>
  <si>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</si>
  <si>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</si>
  <si>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</si>
  <si>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</si>
  <si>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</si>
  <si>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</si>
  <si>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</si>
  <si>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</si>
  <si>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</si>
  <si>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</si>
  <si>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</si>
  <si>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</si>
  <si>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</si>
  <si>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</si>
  <si>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</si>
  <si>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</si>
  <si>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</si>
  <si>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</si>
  <si>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</si>
  <si>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</si>
  <si>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</si>
  <si>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</si>
  <si>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</si>
  <si>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</si>
  <si>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</si>
  <si>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</si>
  <si>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</si>
  <si>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</si>
  <si>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</si>
  <si>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</si>
  <si>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</si>
  <si>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</si>
  <si>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</si>
  <si>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</si>
  <si>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</si>
  <si>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</si>
  <si>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</si>
  <si>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</si>
  <si>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</si>
  <si>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</si>
  <si>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</si>
  <si>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</si>
  <si>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</si>
  <si>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</si>
  <si>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</si>
  <si>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</si>
  <si>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</si>
  <si>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</si>
  <si>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</si>
  <si>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</si>
  <si>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</si>
  <si>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</si>
  <si>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</si>
  <si>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</si>
  <si>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</si>
  <si>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</si>
  <si>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</si>
  <si>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</si>
  <si>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</si>
  <si>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</si>
  <si>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</si>
  <si>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</si>
  <si>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</si>
  <si>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</si>
  <si>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</si>
  <si>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</si>
  <si>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</si>
  <si>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</si>
  <si>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</si>
  <si>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</si>
  <si>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</si>
  <si>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</si>
  <si>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</si>
  <si>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</si>
  <si>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</si>
  <si>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</si>
  <si>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</si>
  <si>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</si>
  <si>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</si>
  <si>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</si>
  <si>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</si>
  <si>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</si>
  <si>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</si>
  <si>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</si>
  <si>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</si>
  <si>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</si>
  <si>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</si>
  <si>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</si>
  <si>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</si>
  <si>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</si>
  <si>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</si>
  <si>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</si>
  <si>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</si>
  <si>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</si>
  <si>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</si>
  <si>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</si>
  <si>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</si>
  <si>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</si>
  <si>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</si>
  <si>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</si>
  <si>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</si>
  <si>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</si>
  <si>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</si>
  <si>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</si>
  <si>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</si>
  <si>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</si>
  <si>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</si>
  <si>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</si>
  <si>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</si>
  <si>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</si>
  <si>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</si>
  <si>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</si>
  <si>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</si>
  <si>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</si>
  <si>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</si>
  <si>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</si>
  <si>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</si>
  <si>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</si>
  <si>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</si>
  <si>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</si>
  <si>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</si>
  <si>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</si>
  <si>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</si>
  <si>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</si>
  <si>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</si>
  <si>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</si>
  <si>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</si>
  <si>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</si>
  <si>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</si>
  <si>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</si>
  <si>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</si>
  <si>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</si>
  <si>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</si>
  <si>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</si>
  <si>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</si>
  <si>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</si>
  <si>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</si>
  <si>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</si>
  <si>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</si>
  <si>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</si>
  <si>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</si>
  <si>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</si>
  <si>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</si>
  <si>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</si>
  <si>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</si>
  <si>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</si>
  <si>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</si>
  <si>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</si>
  <si>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</si>
  <si>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</si>
  <si>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</si>
  <si>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</si>
  <si>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</si>
  <si>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</si>
  <si>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</si>
  <si>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</si>
  <si>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</si>
  <si>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</si>
  <si>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</si>
  <si>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</si>
  <si>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</si>
  <si>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</si>
  <si>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</si>
  <si>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</si>
  <si>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</si>
  <si>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</si>
  <si>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</si>
  <si>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</si>
  <si>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</si>
  <si>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</si>
  <si>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</si>
  <si>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</si>
  <si>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</si>
  <si>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</si>
  <si>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</si>
  <si>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</si>
  <si>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</si>
  <si>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</si>
  <si>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</si>
  <si>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</si>
  <si>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</si>
  <si>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</si>
  <si>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</si>
  <si>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</si>
  <si>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</si>
  <si>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</si>
  <si>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</si>
  <si>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</si>
  <si>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</si>
  <si>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</si>
  <si>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</si>
  <si>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</si>
  <si>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</si>
  <si>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</si>
  <si>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</si>
  <si>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</si>
  <si>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</si>
  <si>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</si>
  <si>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</si>
  <si>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</si>
  <si>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</si>
  <si>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</si>
  <si>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</si>
  <si>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</si>
  <si>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</si>
  <si>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</si>
  <si>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</si>
  <si>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</si>
  <si>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</si>
  <si>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</si>
  <si>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</si>
  <si>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</si>
  <si>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</si>
  <si>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</si>
  <si>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</si>
  <si>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</si>
  <si>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</si>
  <si>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</si>
  <si>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</si>
  <si>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</si>
  <si>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</si>
  <si>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</si>
  <si>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</si>
  <si>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</si>
  <si>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</si>
  <si>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</si>
  <si>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</si>
  <si>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</si>
  <si>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</si>
  <si>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</si>
  <si>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</si>
  <si>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</si>
  <si>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</si>
  <si>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</si>
  <si>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</si>
  <si>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</si>
  <si>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</si>
  <si>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</si>
  <si>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</si>
  <si>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</si>
  <si>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</si>
  <si>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</si>
  <si>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</si>
  <si>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</si>
  <si>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</si>
  <si>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</si>
  <si>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</si>
  <si>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</si>
  <si>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</si>
  <si>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</si>
  <si>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</si>
  <si>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</si>
  <si>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</si>
  <si>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</si>
  <si>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</si>
  <si>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</si>
  <si>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</si>
  <si>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</si>
  <si>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</si>
  <si>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</si>
  <si>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</si>
  <si>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</si>
  <si>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</si>
  <si>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</si>
  <si>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</si>
  <si>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</si>
  <si>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</si>
  <si>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</si>
  <si>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</si>
  <si>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</si>
  <si>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</si>
  <si>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</si>
  <si>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</si>
  <si>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</si>
  <si>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</si>
  <si>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</si>
  <si>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</si>
  <si>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</si>
  <si>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</si>
  <si>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</si>
  <si>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</si>
  <si>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</si>
  <si>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</si>
  <si>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</si>
  <si>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</si>
  <si>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</si>
  <si>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</si>
  <si>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</si>
  <si>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</si>
  <si>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</si>
  <si>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</si>
  <si>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</si>
  <si>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</si>
  <si>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</si>
  <si>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</si>
  <si>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</si>
  <si>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</si>
  <si>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</si>
  <si>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</si>
  <si>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</si>
  <si>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</si>
  <si>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</si>
  <si>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</si>
  <si>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</si>
  <si>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</si>
  <si>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</si>
  <si>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</si>
  <si>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</si>
  <si>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</si>
  <si>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</si>
  <si>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</si>
  <si>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</si>
  <si>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</si>
  <si>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</si>
  <si>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</si>
  <si>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</si>
  <si>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</si>
  <si>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</si>
  <si>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</si>
  <si>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</si>
  <si>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</si>
  <si>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</si>
  <si>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</si>
  <si>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</si>
  <si>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</si>
  <si>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</si>
  <si>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</si>
  <si>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</si>
  <si>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</si>
  <si>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</si>
  <si>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</si>
  <si>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</si>
  <si>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</si>
  <si>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</si>
  <si>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</si>
  <si>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</si>
  <si>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</si>
  <si>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</si>
  <si>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</si>
  <si>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</si>
  <si>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</si>
  <si>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</si>
  <si>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</si>
  <si>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</si>
  <si>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</si>
  <si>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</si>
  <si>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</si>
  <si>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</si>
  <si>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</si>
  <si>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</si>
  <si>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</si>
  <si>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</si>
  <si>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</si>
  <si>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</si>
  <si>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</si>
  <si>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</si>
  <si>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</si>
  <si>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</si>
  <si>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</si>
  <si>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</si>
  <si>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</si>
  <si>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</si>
  <si>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</si>
  <si>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</si>
  <si>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</si>
  <si>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</si>
  <si>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</si>
  <si>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</si>
  <si>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</si>
  <si>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</si>
  <si>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</si>
  <si>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</si>
  <si>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</si>
  <si>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</si>
  <si>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</si>
  <si>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</si>
  <si>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</si>
  <si>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</si>
  <si>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</si>
  <si>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</si>
  <si>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</si>
  <si>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</si>
  <si>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</si>
  <si>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</si>
  <si>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</si>
  <si>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</si>
  <si>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</si>
  <si>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</si>
  <si>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</si>
  <si>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</si>
  <si>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</si>
  <si>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</si>
  <si>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</si>
  <si>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</si>
  <si>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</si>
  <si>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</si>
  <si>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</si>
  <si>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</si>
  <si>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</si>
  <si>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</si>
  <si>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</si>
  <si>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</si>
  <si>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</si>
  <si>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</si>
  <si>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</si>
  <si>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</si>
  <si>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</si>
  <si>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</si>
  <si>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</si>
  <si>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</si>
  <si>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</si>
  <si>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</si>
  <si>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</si>
  <si>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</si>
  <si>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</si>
  <si>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</si>
  <si>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</si>
  <si>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</si>
  <si>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</si>
  <si>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</si>
  <si>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</si>
  <si>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</si>
  <si>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</si>
  <si>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</si>
  <si>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</si>
  <si>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</si>
  <si>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</si>
  <si>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</si>
  <si>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</si>
  <si>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</si>
  <si>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</si>
  <si>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</si>
  <si>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</si>
  <si>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</si>
  <si>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</si>
  <si>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</si>
  <si>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</si>
  <si>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</si>
  <si>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</si>
  <si>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</si>
  <si>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</si>
  <si>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</si>
  <si>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</si>
  <si>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</si>
  <si>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</si>
  <si>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</si>
  <si>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</si>
  <si>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</si>
  <si>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</si>
  <si>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</si>
  <si>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</si>
  <si>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</si>
  <si>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</si>
  <si>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</si>
  <si>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</si>
  <si>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</si>
  <si>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</si>
  <si>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</si>
  <si>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</si>
  <si>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</si>
  <si>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</si>
  <si>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</si>
  <si>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</si>
  <si>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</si>
  <si>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</si>
  <si>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</si>
  <si>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</si>
  <si>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</si>
  <si>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</si>
  <si>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</si>
  <si>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</si>
  <si>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</si>
  <si>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</si>
  <si>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</si>
  <si>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</si>
  <si>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</si>
  <si>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</si>
  <si>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</si>
  <si>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</si>
  <si>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</si>
  <si>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</si>
  <si>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</si>
  <si>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</si>
  <si>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</si>
  <si>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</si>
  <si>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</si>
  <si>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</si>
  <si>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</si>
  <si>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</si>
  <si>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</si>
  <si>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</si>
  <si>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</si>
  <si>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</si>
  <si>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</si>
  <si>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</si>
  <si>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</si>
  <si>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</si>
  <si>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</si>
  <si>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</si>
  <si>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</si>
  <si>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</si>
  <si>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</si>
  <si>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</si>
  <si>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</si>
  <si>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</si>
  <si>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</si>
  <si>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</si>
  <si>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</si>
  <si>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</si>
  <si>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</si>
  <si>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</si>
  <si>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</si>
  <si>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</si>
  <si>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</si>
  <si>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</si>
  <si>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</si>
  <si>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</si>
  <si>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</si>
  <si>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</si>
  <si>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</si>
  <si>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</si>
  <si>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</si>
  <si>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</si>
  <si>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</si>
  <si>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</si>
  <si>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</si>
  <si>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</si>
  <si>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</si>
  <si>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</si>
  <si>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</si>
  <si>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</si>
  <si>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</si>
  <si>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</si>
  <si>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</si>
  <si>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</si>
  <si>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</si>
  <si>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</si>
  <si>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</si>
  <si>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</si>
  <si>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</si>
  <si>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</si>
  <si>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</si>
  <si>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</si>
  <si>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</si>
  <si>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</si>
  <si>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</si>
  <si>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</si>
  <si>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</si>
  <si>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</si>
  <si>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</si>
  <si>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</si>
  <si>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</si>
  <si>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</si>
  <si>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</si>
  <si>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</si>
  <si>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</si>
  <si>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</si>
  <si>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</si>
  <si>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</si>
  <si>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</si>
  <si>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</si>
  <si>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</si>
  <si>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</si>
  <si>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</si>
  <si>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</si>
  <si>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</si>
  <si>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</si>
  <si>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</si>
  <si>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</si>
  <si>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</si>
  <si>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</si>
  <si>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</si>
  <si>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</si>
  <si>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</si>
  <si>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</si>
  <si>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</si>
  <si>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</si>
  <si>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</si>
  <si>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</si>
  <si>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</si>
  <si>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</si>
  <si>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</si>
  <si>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</si>
  <si>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</si>
  <si>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</si>
  <si>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</si>
  <si>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</si>
  <si>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</si>
  <si>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</si>
  <si>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</si>
  <si>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</si>
  <si>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</si>
  <si>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</si>
  <si>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</si>
  <si>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</si>
  <si>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</si>
  <si>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</si>
  <si>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</si>
  <si>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</si>
  <si>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</si>
  <si>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</si>
  <si>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</si>
  <si>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</si>
  <si>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</si>
  <si>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</si>
  <si>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</si>
  <si>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</si>
  <si>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</si>
  <si>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</si>
  <si>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</si>
  <si>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</si>
  <si>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</si>
  <si>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</si>
  <si>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</si>
  <si>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</si>
  <si>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</si>
  <si>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</si>
  <si>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</si>
  <si>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</si>
  <si>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</si>
  <si>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</si>
  <si>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</si>
  <si>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</si>
  <si>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</si>
  <si>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</si>
  <si>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</si>
  <si>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</si>
  <si>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</si>
  <si>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</si>
  <si>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</si>
  <si>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</si>
  <si>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</si>
  <si>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</si>
  <si>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</si>
  <si>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</si>
  <si>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</si>
  <si>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</si>
  <si>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</si>
  <si>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</si>
  <si>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</si>
  <si>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</si>
  <si>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</si>
  <si>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</si>
  <si>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</si>
  <si>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</si>
  <si>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</si>
  <si>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</si>
  <si>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</si>
  <si>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</si>
  <si>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</si>
  <si>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</si>
  <si>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</si>
  <si>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</si>
  <si>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</si>
  <si>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</si>
  <si>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</si>
  <si>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</si>
  <si>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</si>
  <si>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</si>
  <si>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</si>
  <si>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</si>
  <si>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</si>
  <si>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</si>
  <si>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</si>
  <si>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</si>
  <si>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</si>
  <si>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</si>
  <si>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</si>
  <si>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</si>
  <si>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</si>
  <si>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</si>
  <si>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</si>
  <si>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</si>
  <si>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</si>
  <si>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</si>
  <si>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</si>
  <si>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</si>
  <si>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</si>
  <si>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</si>
  <si>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</si>
  <si>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</si>
  <si>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</si>
  <si>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</si>
  <si>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</si>
  <si>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</si>
  <si>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</si>
  <si>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</si>
  <si>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</si>
  <si>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</si>
  <si>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</si>
  <si>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</si>
  <si>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</si>
  <si>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</si>
  <si>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</si>
  <si>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</si>
  <si>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</si>
  <si>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</si>
  <si>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</si>
  <si>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</si>
  <si>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</si>
  <si>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</si>
  <si>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</si>
  <si>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</si>
  <si>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</si>
  <si>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</si>
  <si>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</si>
  <si>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</si>
  <si>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</si>
  <si>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</si>
  <si>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</si>
  <si>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</si>
  <si>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</si>
  <si>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</si>
  <si>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</si>
  <si>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</si>
  <si>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</si>
  <si>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</si>
  <si>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</si>
  <si>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</si>
  <si>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</si>
  <si>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</si>
  <si>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</si>
  <si>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</si>
  <si>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</si>
  <si>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</si>
  <si>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</si>
  <si>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</si>
  <si>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</si>
  <si>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</si>
  <si>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</si>
  <si>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</si>
  <si>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</si>
  <si>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</si>
  <si>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</si>
  <si>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</si>
  <si>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</si>
  <si>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</si>
  <si>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</si>
  <si>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</si>
  <si>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</si>
  <si>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</si>
  <si>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</si>
  <si>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</si>
  <si>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</si>
  <si>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</si>
  <si>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</si>
  <si>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</si>
  <si>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</si>
  <si>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</si>
  <si>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</si>
  <si>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</si>
  <si>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</si>
  <si>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</si>
  <si>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</si>
  <si>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</si>
  <si>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</si>
  <si>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</si>
  <si>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</si>
  <si>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</si>
  <si>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</si>
  <si>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</si>
  <si>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</si>
  <si>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</si>
  <si>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</si>
  <si>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</si>
  <si>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</si>
  <si>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</si>
  <si>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</si>
  <si>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</si>
  <si>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</si>
  <si>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</si>
  <si>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</si>
  <si>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</si>
  <si>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</si>
  <si>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</si>
  <si>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</si>
  <si>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</si>
  <si>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</si>
  <si>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</si>
  <si>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</si>
  <si>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</si>
  <si>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</si>
  <si>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</si>
  <si>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</si>
  <si>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</si>
  <si>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</si>
  <si>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</si>
  <si>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</si>
  <si>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</si>
  <si>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</si>
  <si>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</si>
  <si>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</si>
  <si>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</si>
  <si>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</si>
  <si>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</si>
  <si>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</si>
  <si>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</si>
  <si>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</si>
  <si>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</si>
  <si>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</si>
  <si>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</si>
  <si>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</si>
  <si>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</si>
  <si>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</si>
  <si>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</si>
  <si>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</si>
  <si>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</si>
  <si>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</si>
  <si>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</si>
  <si>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</si>
  <si>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</si>
  <si>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</si>
  <si>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</si>
  <si>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</si>
  <si>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</si>
  <si>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</si>
  <si>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</si>
  <si>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</si>
  <si>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</si>
  <si>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</si>
  <si>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</si>
  <si>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</si>
  <si>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</si>
  <si>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</si>
  <si>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</si>
  <si>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</si>
  <si>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</si>
  <si>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</si>
  <si>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</si>
  <si>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</si>
  <si>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</si>
  <si>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</si>
  <si>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</si>
  <si>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</si>
  <si>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</si>
  <si>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</si>
  <si>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</si>
  <si>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</si>
  <si>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</si>
  <si>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</si>
  <si>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</si>
  <si>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</si>
  <si>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</si>
  <si>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</si>
  <si>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</si>
  <si>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</si>
  <si>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</si>
  <si>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</si>
  <si>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</si>
  <si>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</si>
  <si>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</si>
  <si>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</si>
  <si>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</si>
  <si>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</si>
  <si>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</si>
  <si>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</si>
  <si>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</si>
  <si>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</si>
  <si>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</si>
  <si>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</si>
  <si>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</si>
  <si>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</si>
  <si>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</si>
  <si>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</si>
  <si>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</si>
  <si>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</si>
  <si>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</si>
  <si>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</si>
  <si>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</si>
  <si>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</si>
  <si>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</si>
  <si>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</si>
  <si>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</si>
  <si>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</si>
  <si>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</si>
  <si>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</si>
  <si>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</si>
  <si>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</si>
  <si>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</si>
  <si>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</si>
  <si>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</si>
  <si>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</si>
  <si>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</si>
  <si>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</si>
  <si>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</si>
  <si>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</si>
  <si>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</si>
  <si>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</si>
  <si>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</si>
  <si>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</si>
  <si>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</si>
  <si>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</si>
  <si>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</si>
  <si>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</si>
  <si>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</si>
  <si>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</si>
  <si>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</si>
  <si>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</si>
  <si>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</si>
  <si>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</si>
  <si>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</si>
  <si>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</si>
  <si>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</si>
  <si>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</si>
  <si>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</si>
  <si>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</si>
  <si>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</si>
  <si>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</si>
  <si>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</si>
  <si>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</si>
  <si>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</si>
  <si>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</si>
  <si>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</si>
  <si>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</si>
  <si>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</si>
  <si>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</si>
  <si>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</si>
  <si>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</si>
  <si>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</si>
  <si>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</si>
  <si>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</si>
  <si>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</si>
  <si>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</si>
  <si>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</si>
  <si>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</si>
  <si>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</si>
  <si>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</si>
  <si>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</si>
  <si>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</si>
  <si>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</si>
  <si>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</si>
  <si>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</si>
  <si>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</si>
  <si>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</si>
  <si>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</si>
  <si>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</si>
  <si>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</si>
  <si>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</si>
  <si>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</si>
  <si>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</si>
  <si>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</si>
  <si>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</si>
  <si>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</si>
  <si>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</si>
  <si>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</si>
  <si>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</si>
  <si>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</si>
  <si>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</si>
  <si>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</si>
  <si>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</si>
  <si>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</si>
  <si>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</si>
  <si>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</si>
  <si>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</si>
  <si>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</si>
  <si>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</si>
  <si>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</si>
  <si>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</si>
  <si>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</si>
  <si>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</si>
  <si>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</si>
  <si>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</si>
  <si>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</si>
  <si>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</si>
  <si>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</si>
  <si>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</si>
  <si>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</si>
  <si>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</si>
  <si>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</si>
  <si>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</si>
  <si>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</si>
  <si>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</si>
  <si>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</si>
  <si>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</si>
  <si>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</si>
  <si>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</si>
  <si>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</si>
  <si>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</si>
  <si>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</si>
  <si>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</si>
  <si>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</si>
  <si>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</si>
  <si>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</si>
  <si>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</si>
  <si>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</si>
  <si>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</si>
  <si>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</si>
  <si>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</si>
  <si>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</si>
  <si>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</si>
  <si>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</si>
  <si>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</si>
  <si>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</si>
  <si>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</si>
  <si>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</si>
  <si>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</si>
  <si>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</si>
  <si>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</si>
  <si>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</si>
  <si>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</si>
  <si>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</si>
  <si>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</si>
  <si>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</si>
  <si>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</si>
  <si>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</si>
  <si>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</si>
  <si>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</si>
  <si>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</si>
  <si>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</si>
  <si>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</si>
  <si>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</si>
  <si>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</si>
  <si>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</si>
  <si>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</si>
  <si>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</si>
  <si>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</si>
  <si>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</si>
  <si>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</si>
  <si>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</si>
  <si>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</si>
  <si>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</si>
  <si>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</si>
  <si>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</si>
  <si>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</si>
  <si>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</si>
  <si>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</si>
  <si>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</si>
  <si>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</si>
  <si>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</si>
  <si>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</si>
  <si>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</si>
  <si>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</si>
  <si>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</si>
  <si>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</si>
  <si>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</si>
  <si>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</si>
  <si>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</si>
  <si>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</si>
  <si>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</si>
  <si>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</si>
  <si>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</si>
  <si>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</si>
  <si>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</si>
  <si>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</si>
  <si>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</si>
  <si>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</si>
  <si>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</si>
  <si>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</si>
  <si>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</si>
  <si>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</si>
  <si>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</si>
  <si>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</si>
  <si>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</si>
  <si>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</si>
  <si>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</si>
  <si>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</si>
  <si>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</si>
  <si>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</si>
  <si>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</si>
  <si>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</si>
  <si>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</si>
  <si>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</si>
  <si>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</si>
  <si>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</si>
  <si>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</si>
  <si>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</si>
  <si>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</si>
  <si>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</si>
  <si>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</si>
  <si>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</si>
  <si>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</si>
  <si>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</si>
  <si>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</si>
  <si>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</si>
  <si>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</si>
  <si>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</si>
  <si>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</si>
  <si>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</si>
  <si>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</si>
  <si>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</si>
  <si>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</si>
  <si>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</si>
  <si>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</si>
  <si>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</si>
  <si>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</si>
  <si>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</si>
  <si>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</si>
  <si>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</si>
  <si>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</si>
  <si>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</si>
  <si>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</si>
  <si>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</si>
  <si>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</si>
  <si>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</si>
  <si>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</si>
  <si>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</si>
  <si>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</si>
  <si>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</si>
  <si>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</si>
  <si>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</si>
  <si>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</si>
  <si>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</si>
  <si>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</si>
  <si>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</si>
  <si>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</si>
  <si>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</si>
  <si>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</si>
  <si>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</si>
  <si>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</si>
  <si>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</si>
  <si>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</si>
  <si>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</si>
  <si>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</si>
  <si>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</si>
  <si>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</si>
  <si>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</si>
  <si>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</si>
  <si>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</si>
  <si>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</si>
  <si>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</si>
  <si>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</si>
  <si>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</si>
  <si>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</si>
  <si>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</si>
  <si>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</si>
  <si>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</si>
  <si>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</si>
  <si>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</si>
  <si>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</si>
  <si>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</si>
  <si>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</si>
  <si>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</si>
  <si>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</si>
  <si>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</si>
  <si>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</si>
  <si>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</si>
  <si>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</si>
  <si>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</si>
  <si>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</si>
  <si>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</si>
  <si>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</si>
  <si>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</si>
  <si>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</si>
  <si>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</si>
  <si>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</si>
  <si>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</si>
  <si>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</si>
  <si>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</si>
  <si>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</si>
  <si>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</si>
  <si>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</si>
  <si>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</si>
  <si>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</si>
  <si>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</si>
  <si>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</si>
  <si>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</si>
  <si>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</si>
  <si>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</si>
  <si>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</si>
  <si>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</si>
  <si>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</si>
  <si>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</si>
  <si>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</si>
  <si>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</si>
  <si>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</si>
  <si>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</si>
  <si>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</si>
  <si>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</si>
  <si>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</si>
  <si>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</si>
  <si>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</si>
  <si>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</si>
  <si>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</si>
  <si>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</si>
  <si>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</si>
  <si>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</si>
  <si>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</si>
  <si>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</si>
  <si>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</si>
  <si>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</si>
  <si>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</si>
  <si>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</si>
  <si>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</si>
  <si>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</si>
  <si>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</si>
  <si>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</si>
  <si>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</si>
  <si>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</si>
  <si>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</si>
  <si>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</si>
  <si>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</si>
  <si>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</si>
  <si>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</si>
  <si>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</si>
  <si>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</si>
  <si>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</si>
  <si>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</si>
  <si>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</si>
  <si>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</si>
  <si>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</si>
  <si>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</si>
  <si>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</si>
  <si>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</si>
  <si>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</si>
  <si>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</si>
  <si>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</si>
  <si>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</si>
  <si>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</si>
  <si>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</si>
  <si>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</si>
  <si>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</si>
  <si>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</si>
  <si>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</si>
  <si>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</si>
  <si>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</si>
  <si>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</si>
  <si>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</si>
  <si>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</si>
  <si>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</si>
  <si>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</si>
  <si>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</si>
  <si>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</si>
  <si>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</si>
  <si>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</si>
  <si>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</si>
  <si>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</si>
  <si>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</si>
  <si>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</si>
  <si>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</si>
  <si>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</si>
  <si>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</si>
  <si>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</si>
  <si>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</si>
  <si>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</si>
  <si>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</si>
  <si>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</si>
  <si>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</si>
  <si>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</si>
  <si>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</si>
  <si>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</si>
  <si>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</si>
  <si>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</si>
  <si>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</si>
  <si>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</si>
  <si>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</si>
  <si>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</si>
  <si>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</si>
  <si>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</si>
  <si>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</si>
  <si>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</si>
  <si>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</si>
  <si>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</si>
  <si>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</si>
  <si>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</si>
  <si>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</si>
  <si>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</si>
  <si>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</si>
  <si>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</si>
  <si>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</si>
  <si>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</si>
  <si>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</si>
  <si>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</si>
  <si>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</si>
  <si>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</si>
  <si>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</si>
  <si>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</si>
  <si>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</si>
  <si>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</si>
  <si>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</si>
  <si>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</si>
  <si>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</si>
  <si>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</si>
  <si>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</si>
  <si>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</si>
  <si>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</si>
  <si>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</si>
  <si>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</si>
  <si>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</si>
  <si>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</si>
  <si>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</si>
  <si>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</si>
  <si>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</si>
  <si>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</si>
  <si>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</si>
  <si>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</si>
  <si>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</si>
  <si>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</si>
  <si>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</si>
  <si>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</si>
  <si>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</si>
  <si>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</si>
  <si>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</si>
  <si>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</si>
  <si>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</si>
  <si>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</si>
  <si>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</si>
  <si>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</si>
  <si>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</si>
  <si>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</si>
  <si>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</si>
  <si>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</si>
  <si>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</si>
  <si>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</si>
  <si>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</si>
  <si>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</si>
  <si>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</si>
  <si>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</si>
  <si>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</si>
  <si>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</si>
  <si>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</si>
  <si>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</si>
  <si>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</si>
  <si>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</si>
  <si>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</si>
  <si>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</si>
  <si>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</si>
  <si>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</si>
  <si>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</si>
  <si>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</si>
  <si>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</si>
  <si>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</si>
  <si>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</si>
  <si>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</si>
  <si>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</si>
  <si>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</si>
  <si>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</si>
  <si>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</si>
  <si>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</si>
  <si>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</si>
  <si>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</si>
  <si>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</si>
  <si>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</si>
  <si>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</si>
  <si>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</si>
  <si>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</si>
  <si>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</si>
  <si>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</si>
  <si>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</si>
  <si>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</si>
  <si>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</si>
  <si>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</si>
  <si>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</si>
  <si>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</si>
  <si>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</si>
  <si>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</si>
  <si>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</si>
  <si>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</si>
  <si>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</si>
  <si>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</si>
  <si>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</si>
  <si>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</si>
  <si>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</si>
  <si>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</si>
  <si>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</si>
  <si>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</si>
  <si>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</si>
  <si>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</si>
  <si>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</si>
  <si>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</si>
  <si>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</si>
  <si>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</si>
  <si>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</si>
  <si>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</si>
  <si>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</si>
  <si>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</si>
  <si>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</si>
  <si>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</si>
  <si>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</si>
  <si>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</si>
  <si>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</si>
  <si>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</si>
  <si>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</si>
  <si>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</si>
  <si>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</si>
  <si>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</si>
  <si>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</si>
  <si>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</si>
  <si>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</si>
  <si>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</si>
  <si>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</si>
  <si>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</si>
  <si>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</si>
  <si>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</si>
  <si>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</si>
  <si>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</si>
  <si>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</si>
  <si>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</si>
  <si>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</si>
  <si>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</si>
  <si>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</si>
  <si>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</si>
  <si>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</si>
  <si>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</si>
  <si>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</si>
  <si>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</si>
  <si>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</si>
  <si>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</si>
  <si>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</si>
  <si>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</si>
  <si>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</si>
  <si>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</si>
  <si>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</si>
  <si>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</si>
  <si>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</si>
  <si>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</si>
  <si>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</si>
  <si>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</si>
  <si>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</si>
  <si>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</si>
  <si>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</si>
  <si>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</si>
  <si>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</si>
  <si>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</si>
  <si>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</si>
  <si>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</si>
  <si>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</si>
  <si>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</si>
  <si>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</si>
  <si>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</si>
  <si>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</si>
  <si>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</si>
  <si>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</si>
  <si>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</si>
  <si>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</si>
  <si>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</si>
  <si>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</si>
  <si>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</si>
  <si>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</si>
  <si>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</si>
  <si>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</si>
  <si>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</si>
  <si>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</si>
  <si>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</si>
  <si>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</si>
  <si>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</si>
  <si>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</si>
  <si>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</si>
  <si>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</si>
  <si>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</si>
  <si>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</si>
  <si>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</si>
  <si>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</si>
  <si>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</si>
  <si>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</si>
  <si>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</si>
  <si>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</si>
  <si>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</si>
  <si>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</si>
  <si>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</si>
  <si>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</si>
  <si>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</si>
  <si>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</si>
  <si>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</si>
  <si>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</si>
  <si>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</si>
  <si>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</si>
  <si>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</si>
  <si>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</si>
  <si>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</si>
  <si>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</si>
  <si>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</si>
  <si>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</si>
  <si>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</si>
  <si>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</si>
  <si>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</si>
  <si>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</si>
  <si>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</si>
  <si>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</si>
  <si>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</si>
  <si>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</si>
  <si>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</si>
  <si>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</si>
  <si>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</si>
  <si>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</si>
  <si>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</si>
  <si>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</si>
  <si>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</si>
  <si>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</si>
  <si>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</si>
  <si>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</si>
  <si>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</si>
  <si>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</si>
  <si>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</si>
  <si>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</si>
  <si>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</si>
  <si>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</si>
  <si>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</si>
  <si>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</si>
  <si>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</si>
  <si>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</si>
  <si>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</si>
  <si>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</si>
  <si>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</si>
  <si>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</si>
  <si>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</si>
  <si>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</si>
  <si>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</si>
  <si>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</si>
  <si>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</si>
  <si>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</si>
  <si>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</si>
  <si>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</si>
  <si>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</si>
  <si>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</si>
  <si>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</si>
  <si>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</si>
  <si>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</si>
  <si>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</si>
  <si>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</si>
  <si>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</si>
  <si>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</si>
  <si>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</si>
  <si>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</si>
  <si>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</si>
  <si>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</si>
  <si>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</si>
  <si>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</si>
  <si>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</si>
  <si>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</si>
  <si>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</si>
  <si>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</si>
  <si>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</si>
  <si>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</si>
  <si>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</si>
  <si>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</si>
  <si>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</si>
  <si>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</si>
  <si>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</si>
  <si>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</si>
  <si>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</si>
  <si>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</si>
  <si>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</si>
  <si>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</si>
  <si>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</si>
  <si>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</si>
  <si>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</si>
  <si>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</si>
  <si>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</si>
  <si>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</si>
  <si>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</si>
  <si>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</si>
  <si>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</si>
  <si>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</si>
  <si>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</si>
  <si>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</si>
  <si>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</si>
  <si>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</si>
  <si>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</si>
  <si>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</si>
  <si>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</si>
  <si>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</si>
  <si>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</si>
  <si>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</si>
  <si>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</si>
  <si>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</si>
  <si>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</si>
  <si>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</si>
  <si>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</si>
  <si>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</si>
  <si>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</si>
  <si>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</si>
  <si>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</si>
  <si>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</si>
  <si>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</si>
  <si>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</si>
  <si>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</si>
  <si>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</si>
  <si>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</si>
  <si>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</si>
  <si>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</si>
  <si>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</si>
  <si>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</si>
  <si>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</si>
  <si>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</si>
  <si>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</si>
  <si>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</si>
  <si>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</si>
  <si>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</si>
  <si>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</si>
  <si>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</si>
  <si>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</si>
  <si>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</si>
  <si>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</si>
  <si>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</si>
  <si>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</si>
  <si>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</si>
  <si>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</si>
  <si>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</si>
  <si>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</si>
  <si>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</si>
  <si>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</si>
  <si>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</si>
  <si>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</si>
  <si>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</si>
  <si>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</si>
  <si>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</si>
  <si>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</si>
  <si>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</si>
  <si>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</si>
  <si>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</si>
  <si>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</si>
  <si>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</si>
  <si>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</si>
  <si>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</si>
  <si>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</si>
  <si>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</si>
  <si>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</si>
  <si>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</si>
  <si>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</si>
  <si>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</si>
  <si>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</si>
  <si>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</si>
  <si>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</si>
  <si>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</si>
  <si>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</si>
  <si>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</si>
  <si>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</si>
  <si>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</si>
  <si>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</si>
  <si>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</si>
  <si>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</si>
  <si>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</si>
  <si>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</si>
  <si>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</si>
  <si>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</si>
  <si>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</si>
  <si>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</si>
  <si>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</si>
  <si>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</si>
  <si>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</si>
  <si>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</si>
  <si>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</si>
  <si>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</si>
  <si>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</si>
  <si>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</si>
  <si>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</si>
  <si>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</si>
  <si>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</si>
  <si>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</si>
  <si>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</si>
  <si>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</si>
  <si>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</si>
  <si>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</si>
  <si>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</si>
  <si>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</si>
  <si>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</si>
  <si>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</si>
  <si>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</si>
  <si>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</si>
  <si>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</si>
  <si>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</si>
  <si>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</si>
  <si>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</si>
  <si>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</si>
  <si>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</si>
  <si>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</si>
  <si>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</si>
  <si>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</si>
  <si>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</si>
  <si>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</si>
  <si>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</si>
  <si>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</si>
  <si>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</si>
  <si>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</si>
  <si>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</si>
  <si>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</si>
  <si>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</si>
  <si>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</si>
  <si>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</si>
  <si>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</si>
  <si>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</si>
  <si>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</si>
  <si>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</si>
  <si>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</si>
  <si>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</si>
  <si>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</si>
  <si>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</si>
  <si>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</si>
  <si>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</si>
  <si>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</si>
  <si>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</si>
  <si>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</si>
  <si>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</si>
  <si>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</si>
  <si>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</si>
  <si>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</si>
  <si>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</si>
  <si>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</si>
  <si>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</si>
  <si>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</si>
  <si>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</si>
  <si>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</si>
  <si>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</si>
  <si>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</si>
  <si>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</si>
  <si>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</si>
  <si>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</si>
  <si>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</si>
  <si>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</si>
  <si>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</si>
  <si>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</si>
  <si>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</si>
  <si>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</si>
  <si>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</si>
  <si>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</si>
  <si>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</si>
  <si>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</si>
  <si>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</si>
  <si>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</si>
  <si>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</si>
  <si>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</si>
  <si>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</si>
  <si>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</si>
  <si>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</si>
  <si>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</si>
  <si>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</si>
  <si>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</si>
  <si>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</si>
  <si>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</si>
  <si>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</si>
  <si>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</si>
  <si>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</si>
  <si>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</si>
  <si>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</si>
  <si>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</si>
  <si>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</si>
  <si>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</si>
  <si>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</si>
  <si>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</si>
  <si>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</si>
  <si>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</si>
  <si>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</si>
  <si>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</si>
  <si>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</si>
  <si>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</si>
  <si>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</si>
  <si>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</si>
  <si>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</si>
  <si>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</si>
  <si>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</si>
  <si>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</si>
  <si>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</si>
  <si>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</si>
  <si>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</si>
  <si>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</si>
  <si>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</si>
  <si>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</si>
  <si>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</si>
  <si>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</si>
  <si>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</si>
  <si>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</si>
  <si>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</si>
  <si>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</si>
  <si>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</si>
  <si>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</si>
  <si>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</si>
  <si>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</si>
  <si>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</si>
  <si>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</si>
  <si>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</si>
  <si>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</si>
  <si>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</si>
  <si>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</si>
  <si>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</si>
  <si>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</si>
  <si>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</si>
  <si>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</si>
  <si>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</si>
  <si>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</si>
  <si>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</si>
  <si>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</si>
  <si>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</si>
  <si>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</si>
  <si>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</si>
  <si>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</si>
  <si>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</si>
  <si>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</si>
  <si>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</si>
  <si>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</si>
  <si>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</si>
  <si>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</si>
  <si>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</si>
  <si>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</si>
  <si>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</si>
  <si>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</si>
  <si>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</si>
  <si>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</si>
  <si>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</si>
  <si>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</si>
  <si>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</si>
  <si>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</si>
  <si>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</si>
  <si>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</si>
  <si>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</si>
  <si>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</si>
  <si>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</si>
  <si>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</si>
  <si>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</si>
  <si>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</si>
  <si>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</si>
  <si>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</si>
  <si>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</si>
  <si>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</si>
  <si>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</si>
  <si>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</si>
  <si>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</si>
  <si>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</si>
  <si>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</si>
  <si>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</si>
  <si>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</si>
  <si>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</si>
  <si>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</si>
  <si>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</si>
  <si>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</si>
  <si>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</si>
  <si>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</si>
  <si>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</si>
  <si>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</si>
  <si>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</si>
  <si>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</si>
  <si>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</si>
  <si>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</si>
  <si>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</si>
  <si>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</si>
  <si>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</si>
  <si>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</si>
  <si>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</si>
  <si>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</si>
  <si>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</si>
  <si>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</si>
  <si>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</si>
  <si>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</si>
  <si>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</si>
  <si>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</si>
  <si>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</si>
  <si>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</si>
  <si>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</si>
  <si>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</si>
  <si>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</si>
  <si>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</si>
  <si>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</si>
  <si>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</si>
  <si>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</si>
  <si>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</si>
  <si>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</si>
  <si>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</si>
  <si>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</si>
  <si>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</si>
  <si>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</si>
  <si>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</si>
  <si>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</si>
  <si>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</si>
  <si>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</si>
  <si>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</si>
  <si>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</si>
  <si>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</si>
  <si>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</si>
  <si>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</si>
  <si>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</si>
  <si>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</si>
  <si>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</si>
  <si>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</si>
  <si>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</si>
  <si>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</si>
  <si>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</si>
  <si>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</si>
  <si>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</si>
  <si>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</si>
  <si>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</si>
  <si>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</si>
  <si>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</si>
  <si>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</si>
  <si>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</si>
  <si>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</si>
  <si>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</si>
  <si>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</si>
  <si>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</si>
  <si>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</si>
  <si>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</si>
  <si>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</si>
  <si>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</si>
  <si>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</si>
  <si>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</si>
  <si>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</si>
  <si>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</si>
  <si>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</si>
  <si>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</si>
  <si>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</si>
  <si>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</si>
  <si>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</si>
  <si>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</si>
  <si>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</si>
  <si>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</si>
  <si>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</si>
  <si>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</si>
  <si>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</si>
  <si>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</si>
  <si>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</si>
  <si>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</si>
  <si>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</si>
  <si>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</si>
  <si>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</si>
  <si>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</si>
  <si>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</si>
  <si>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</si>
  <si>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</si>
  <si>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</si>
  <si>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</si>
  <si>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</si>
  <si>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</si>
  <si>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</si>
  <si>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</si>
  <si>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</si>
  <si>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</si>
  <si>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</si>
  <si>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</si>
  <si>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</si>
  <si>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</si>
  <si>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</si>
  <si>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</si>
  <si>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</si>
  <si>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</si>
  <si>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</si>
  <si>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</si>
  <si>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</si>
  <si>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</si>
  <si>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</si>
  <si>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</si>
  <si>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</si>
  <si>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</si>
  <si>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</si>
  <si>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</si>
  <si>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</si>
  <si>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</si>
  <si>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</si>
  <si>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</si>
  <si>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</si>
  <si>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</si>
  <si>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</si>
  <si>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</si>
  <si>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</si>
  <si>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</si>
  <si>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</si>
  <si>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</si>
  <si>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</si>
  <si>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</si>
  <si>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</si>
  <si>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</si>
  <si>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</si>
  <si>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</si>
  <si>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</si>
  <si>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</si>
  <si>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</si>
  <si>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</si>
  <si>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</si>
  <si>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</si>
  <si>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</si>
  <si>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</si>
  <si>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</si>
  <si>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</si>
  <si>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</si>
  <si>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</si>
  <si>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</si>
  <si>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</si>
  <si>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</si>
  <si>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</si>
  <si>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</si>
  <si>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</si>
  <si>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</si>
  <si>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</si>
  <si>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</si>
  <si>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</si>
  <si>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</si>
  <si>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</si>
  <si>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</si>
  <si>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</si>
  <si>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</si>
  <si>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</si>
  <si>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</si>
  <si>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</si>
  <si>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</si>
  <si>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</si>
  <si>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</si>
  <si>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</si>
  <si>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</si>
  <si>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</si>
  <si>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</si>
  <si>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</si>
  <si>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</si>
  <si>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</si>
  <si>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</si>
  <si>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</si>
  <si>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</si>
  <si>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</si>
  <si>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</si>
  <si>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</si>
  <si>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</si>
  <si>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</si>
  <si>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</si>
  <si>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</si>
  <si>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</si>
  <si>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</si>
  <si>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</si>
  <si>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</si>
  <si>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</si>
  <si>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</si>
  <si>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</si>
  <si>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</si>
  <si>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</si>
  <si>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</si>
  <si>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</si>
  <si>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</si>
  <si>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</si>
  <si>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</si>
  <si>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</si>
  <si>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</si>
  <si>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</si>
  <si>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</si>
  <si>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</si>
  <si>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</si>
  <si>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</si>
  <si>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</si>
  <si>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</si>
  <si>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</si>
  <si>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</si>
  <si>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</si>
  <si>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</si>
  <si>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</si>
  <si>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</si>
  <si>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</si>
  <si>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</si>
  <si>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</si>
  <si>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</si>
  <si>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</si>
  <si>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</si>
  <si>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</si>
  <si>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</si>
  <si>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</si>
  <si>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</si>
  <si>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</si>
  <si>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</si>
  <si>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</si>
  <si>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</si>
  <si>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</si>
  <si>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</si>
  <si>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</si>
  <si>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</si>
  <si>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</si>
  <si>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</si>
  <si>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</si>
  <si>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</si>
  <si>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</si>
  <si>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</si>
  <si>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</si>
  <si>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</si>
  <si>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</si>
  <si>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</si>
  <si>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</si>
  <si>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</si>
  <si>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</si>
  <si>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</si>
  <si>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</si>
  <si>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</si>
  <si>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</si>
  <si>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</si>
  <si>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</si>
  <si>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</si>
  <si>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</si>
  <si>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</si>
  <si>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</si>
  <si>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</si>
  <si>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</si>
  <si>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</si>
  <si>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</si>
  <si>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</si>
  <si>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</si>
  <si>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</si>
  <si>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</si>
  <si>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</si>
  <si>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</si>
  <si>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</si>
  <si>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</si>
  <si>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</si>
  <si>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</si>
  <si>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</si>
  <si>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</si>
  <si>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</si>
  <si>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</si>
  <si>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</si>
  <si>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</si>
  <si>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</si>
  <si>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</si>
  <si>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</si>
  <si>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</si>
  <si>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</si>
  <si>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</si>
  <si>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</si>
  <si>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</si>
  <si>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</si>
  <si>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</si>
  <si>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</si>
  <si>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</si>
  <si>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</si>
  <si>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</si>
  <si>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</si>
  <si>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</si>
  <si>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</si>
  <si>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</si>
  <si>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</si>
  <si>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</si>
  <si>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</si>
  <si>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</si>
  <si>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</si>
  <si>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</si>
  <si>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</si>
  <si>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</si>
  <si>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</si>
  <si>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</si>
  <si>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</si>
  <si>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</si>
  <si>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</si>
  <si>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</si>
  <si>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</si>
  <si>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</si>
  <si>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</si>
  <si>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</si>
  <si>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</si>
  <si>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</si>
  <si>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</si>
  <si>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</si>
  <si>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</si>
  <si>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</si>
  <si>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</si>
  <si>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</si>
  <si>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</si>
  <si>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</si>
  <si>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</si>
  <si>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</si>
  <si>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</si>
  <si>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</si>
  <si>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</si>
  <si>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</si>
  <si>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</si>
  <si>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</si>
  <si>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</si>
  <si>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</si>
  <si>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</si>
  <si>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</si>
  <si>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</si>
  <si>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</si>
  <si>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</si>
  <si>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</si>
  <si>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</si>
  <si>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</si>
  <si>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</si>
  <si>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</si>
  <si>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</si>
  <si>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</si>
  <si>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</si>
  <si>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</si>
  <si>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</si>
  <si>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</si>
  <si>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</si>
  <si>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</si>
  <si>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</si>
  <si>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</si>
  <si>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</si>
  <si>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</si>
  <si>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</si>
  <si>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</si>
  <si>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</si>
  <si>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</si>
  <si>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</si>
  <si>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</si>
  <si>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</si>
  <si>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</si>
  <si>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</si>
  <si>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</si>
  <si>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</si>
  <si>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</si>
  <si>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</si>
  <si>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</si>
  <si>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</si>
  <si>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</si>
  <si>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</si>
  <si>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</si>
  <si>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</si>
  <si>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</si>
  <si>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</si>
  <si>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</si>
  <si>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</si>
  <si>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</si>
  <si>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</si>
  <si>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</si>
  <si>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</si>
  <si>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</si>
  <si>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</si>
  <si>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</si>
  <si>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</si>
  <si>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</si>
  <si>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</si>
  <si>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</si>
  <si>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</si>
  <si>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</si>
  <si>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</si>
  <si>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</si>
  <si>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</si>
  <si>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</si>
  <si>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</si>
  <si>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</si>
  <si>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</si>
  <si>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</si>
  <si>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</si>
  <si>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</si>
  <si>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</si>
  <si>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</si>
  <si>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</si>
  <si>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</si>
  <si>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</si>
  <si>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</si>
  <si>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</si>
  <si>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</si>
  <si>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</si>
  <si>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</si>
  <si>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</si>
  <si>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</si>
  <si>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</si>
  <si>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</si>
  <si>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</si>
  <si>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</si>
  <si>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</si>
  <si>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</si>
  <si>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</si>
  <si>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</si>
  <si>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</si>
  <si>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</si>
  <si>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</si>
  <si>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</si>
  <si>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</si>
  <si>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</si>
  <si>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</si>
  <si>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</si>
  <si>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</si>
  <si>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</si>
  <si>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</si>
  <si>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</si>
  <si>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</si>
  <si>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</si>
  <si>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</si>
  <si>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</si>
  <si>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</si>
  <si>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</si>
  <si>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</si>
  <si>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</si>
  <si>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</si>
  <si>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</si>
  <si>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</si>
  <si>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</si>
  <si>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</si>
  <si>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</si>
  <si>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</si>
  <si>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</si>
  <si>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</si>
  <si>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</si>
  <si>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</si>
  <si>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</si>
  <si>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</si>
  <si>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</si>
  <si>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</si>
  <si>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</si>
  <si>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</si>
  <si>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</si>
  <si>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</si>
  <si>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</si>
  <si>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</si>
  <si>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</si>
  <si>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</si>
  <si>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</si>
  <si>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</si>
  <si>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</si>
  <si>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</si>
  <si>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</si>
  <si>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</si>
  <si>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</si>
  <si>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</si>
  <si>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</si>
  <si>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</si>
  <si>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</si>
  <si>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</si>
  <si>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</si>
  <si>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</si>
  <si>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</si>
  <si>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</si>
  <si>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</si>
  <si>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</si>
  <si>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</si>
  <si>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</si>
  <si>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</si>
  <si>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</si>
  <si>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</si>
  <si>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</si>
  <si>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</si>
  <si>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</si>
  <si>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</si>
  <si>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</si>
  <si>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</si>
  <si>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</si>
  <si>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</si>
  <si>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</si>
  <si>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</si>
  <si>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</si>
  <si>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</si>
  <si>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</si>
  <si>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</si>
  <si>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</si>
  <si>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</si>
  <si>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</si>
  <si>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</si>
  <si>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</si>
  <si>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</si>
  <si>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</si>
  <si>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</si>
  <si>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</si>
  <si>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</si>
  <si>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</si>
  <si>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</si>
  <si>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</si>
  <si>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</si>
  <si>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</si>
  <si>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</si>
  <si>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</si>
  <si>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</si>
  <si>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</si>
  <si>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</si>
  <si>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</si>
  <si>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</si>
  <si>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</si>
  <si>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</si>
  <si>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</si>
  <si>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</si>
  <si>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</si>
  <si>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</si>
  <si>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</si>
  <si>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</si>
  <si>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</si>
  <si>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</si>
  <si>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</si>
  <si>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</si>
  <si>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</si>
  <si>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</si>
  <si>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</si>
  <si>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</si>
  <si>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</si>
  <si>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</si>
  <si>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</si>
  <si>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</si>
  <si>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</si>
  <si>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</si>
  <si>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</si>
  <si>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</si>
  <si>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</si>
  <si>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</si>
  <si>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</si>
  <si>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</si>
  <si>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</si>
  <si>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</si>
  <si>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</si>
  <si>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</si>
  <si>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</si>
  <si>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</si>
  <si>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</si>
  <si>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</si>
  <si>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</si>
  <si>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</si>
  <si>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</si>
  <si>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</si>
  <si>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</si>
  <si>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</si>
  <si>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</si>
  <si>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</si>
  <si>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</si>
  <si>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</si>
  <si>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</si>
  <si>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</si>
  <si>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</si>
  <si>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</si>
  <si>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</si>
  <si>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</si>
  <si>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</si>
  <si>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</si>
  <si>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</si>
  <si>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</si>
  <si>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</si>
  <si>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</si>
  <si>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</si>
  <si>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</si>
  <si>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</si>
  <si>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</si>
  <si>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</si>
  <si>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</si>
  <si>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</si>
  <si>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</si>
  <si>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</si>
  <si>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</si>
  <si>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</si>
  <si>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</si>
  <si>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</si>
  <si>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</si>
  <si>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</si>
  <si>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</si>
  <si>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</si>
  <si>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</si>
  <si>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</si>
  <si>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</si>
  <si>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</si>
  <si>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</si>
  <si>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</si>
  <si>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</si>
  <si>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</si>
  <si>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</si>
  <si>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</si>
  <si>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</si>
  <si>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</si>
  <si>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</si>
  <si>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</si>
  <si>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</si>
  <si>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</si>
  <si>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</si>
  <si>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</si>
  <si>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</si>
  <si>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</si>
  <si>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</si>
  <si>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</si>
  <si>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</si>
  <si>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</si>
  <si>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</si>
  <si>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</si>
  <si>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</si>
  <si>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</si>
  <si>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</si>
  <si>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</si>
  <si>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</si>
  <si>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</si>
  <si>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</si>
  <si>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</si>
  <si>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</si>
  <si>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</si>
  <si>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</si>
  <si>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</si>
  <si>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</si>
  <si>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</si>
  <si>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</si>
  <si>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</si>
  <si>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</si>
  <si>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</si>
  <si>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</si>
  <si>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</si>
  <si>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</si>
  <si>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</si>
  <si>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</si>
  <si>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</si>
  <si>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</si>
  <si>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</si>
  <si>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</si>
  <si>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</si>
  <si>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</si>
  <si>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</si>
  <si>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</si>
  <si>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</si>
  <si>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</si>
  <si>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</si>
  <si>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</si>
  <si>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</si>
  <si>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</si>
  <si>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</si>
  <si>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</si>
  <si>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</si>
  <si>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</si>
  <si>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</si>
  <si>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</si>
  <si>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</si>
  <si>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</si>
  <si>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</si>
  <si>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</si>
  <si>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</si>
  <si>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</si>
  <si>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</si>
  <si>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</si>
  <si>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</si>
  <si>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</si>
  <si>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</si>
  <si>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</si>
  <si>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</si>
  <si>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</si>
  <si>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</si>
  <si>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</si>
  <si>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</si>
  <si>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</si>
  <si>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</si>
  <si>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</si>
  <si>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</si>
  <si>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</si>
  <si>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</si>
  <si>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</si>
  <si>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</si>
  <si>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</si>
  <si>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</si>
  <si>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</si>
  <si>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</si>
  <si>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</si>
  <si>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</si>
  <si>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</si>
  <si>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</si>
  <si>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</si>
  <si>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</si>
  <si>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</si>
  <si>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</si>
  <si>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</si>
  <si>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</si>
  <si>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</si>
  <si>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</si>
  <si>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</si>
  <si>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</si>
  <si>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</si>
  <si>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</si>
  <si>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</si>
  <si>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</si>
  <si>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</si>
  <si>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</si>
  <si>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</si>
  <si>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</si>
  <si>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</si>
  <si>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</si>
  <si>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</si>
  <si>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</si>
  <si>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</si>
  <si>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</si>
  <si>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</si>
  <si>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</si>
  <si>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</si>
  <si>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</si>
  <si>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</si>
  <si>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</si>
  <si>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</si>
  <si>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</si>
  <si>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</si>
  <si>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</si>
  <si>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</si>
  <si>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</si>
  <si>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</si>
  <si>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</si>
  <si>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</si>
  <si>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</si>
  <si>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</si>
  <si>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</si>
  <si>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</si>
  <si>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</si>
  <si>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</si>
  <si>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</si>
  <si>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</si>
  <si>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</si>
  <si>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</si>
  <si>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</si>
  <si>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</si>
  <si>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</si>
  <si>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</si>
  <si>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</si>
  <si>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</si>
  <si>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</si>
  <si>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</si>
  <si>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</si>
  <si>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</si>
  <si>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</si>
  <si>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</si>
  <si>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</si>
  <si>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</si>
  <si>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</si>
  <si>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</si>
  <si>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</si>
  <si>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</si>
  <si>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</si>
  <si>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</si>
  <si>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</si>
  <si>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</si>
  <si>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</si>
  <si>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</si>
  <si>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</si>
  <si>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</si>
  <si>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</si>
  <si>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</si>
  <si>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</si>
  <si>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</si>
  <si>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</si>
  <si>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</si>
  <si>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</si>
  <si>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</si>
  <si>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</si>
  <si>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</si>
  <si>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</si>
  <si>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</si>
  <si>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</si>
  <si>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</si>
  <si>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</si>
  <si>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</si>
  <si>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</si>
  <si>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</si>
  <si>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</si>
  <si>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</si>
  <si>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</si>
  <si>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</si>
  <si>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</si>
  <si>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</si>
  <si>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</si>
  <si>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</si>
  <si>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</si>
  <si>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</si>
  <si>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</si>
  <si>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</si>
  <si>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</si>
  <si>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</si>
  <si>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</si>
  <si>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</si>
  <si>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</si>
  <si>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</si>
  <si>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</si>
  <si>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</si>
  <si>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</si>
  <si>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</si>
  <si>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</si>
  <si>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</si>
  <si>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</si>
  <si>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</si>
  <si>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</si>
  <si>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</si>
  <si>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</si>
  <si>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</si>
  <si>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</si>
  <si>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</si>
  <si>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</si>
  <si>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</si>
  <si>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</si>
  <si>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</si>
  <si>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</si>
  <si>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</si>
  <si>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</si>
  <si>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</si>
  <si>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</si>
  <si>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</si>
  <si>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</si>
  <si>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</si>
  <si>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</si>
  <si>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</si>
  <si>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</si>
  <si>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</si>
  <si>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</si>
  <si>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</si>
  <si>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</si>
  <si>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</si>
  <si>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</si>
  <si>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</si>
  <si>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</si>
  <si>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</si>
  <si>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</si>
  <si>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</si>
  <si>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</si>
  <si>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</si>
  <si>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</si>
  <si>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</si>
  <si>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</si>
  <si>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</si>
  <si>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</si>
  <si>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</si>
  <si>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</si>
  <si>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</si>
  <si>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</si>
  <si>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</si>
  <si>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</si>
  <si>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</si>
  <si>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</si>
  <si>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</si>
  <si>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</si>
  <si>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</si>
  <si>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</si>
  <si>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</si>
  <si>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</si>
  <si>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</si>
  <si>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</si>
  <si>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</si>
  <si>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</si>
  <si>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</si>
  <si>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</si>
  <si>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</si>
  <si>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</si>
  <si>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</si>
  <si>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</si>
  <si>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</si>
  <si>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</si>
  <si>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</si>
  <si>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</si>
  <si>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</si>
  <si>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</si>
  <si>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</si>
  <si>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</si>
  <si>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</si>
  <si>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</si>
  <si>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</si>
  <si>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</si>
  <si>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</si>
  <si>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</si>
  <si>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</si>
  <si>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</si>
  <si>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</si>
  <si>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</si>
  <si>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</si>
  <si>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</si>
  <si>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</si>
  <si>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</si>
  <si>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</si>
  <si>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</si>
  <si>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</si>
  <si>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</si>
  <si>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</si>
  <si>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</si>
  <si>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</si>
  <si>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</si>
  <si>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</si>
  <si>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</si>
  <si>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</si>
  <si>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</si>
  <si>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</si>
  <si>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</si>
  <si>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</si>
  <si>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</si>
  <si>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</si>
  <si>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</si>
  <si>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</si>
  <si>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</si>
  <si>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</si>
  <si>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</si>
  <si>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</si>
  <si>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</si>
  <si>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</si>
  <si>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</si>
  <si>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</si>
  <si>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</si>
  <si>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</si>
  <si>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</si>
  <si>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</si>
  <si>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</si>
  <si>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</si>
  <si>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</si>
  <si>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</si>
  <si>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</si>
  <si>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</si>
  <si>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</si>
  <si>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</si>
  <si>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</si>
  <si>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</si>
  <si>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</si>
  <si>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</si>
  <si>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</si>
  <si>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</si>
  <si>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</si>
  <si>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</si>
  <si>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</si>
  <si>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</si>
  <si>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</si>
  <si>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</si>
  <si>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</si>
  <si>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</si>
  <si>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</si>
  <si>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</si>
  <si>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</si>
  <si>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</si>
  <si>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</si>
  <si>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</si>
  <si>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</si>
  <si>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</si>
  <si>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</si>
  <si>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</si>
  <si>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</si>
  <si>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</si>
  <si>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</si>
  <si>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</si>
  <si>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</si>
  <si>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</si>
  <si>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</si>
  <si>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</si>
  <si>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</si>
  <si>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</si>
  <si>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</si>
  <si>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</si>
  <si>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</si>
  <si>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</si>
  <si>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</si>
  <si>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</si>
  <si>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</si>
  <si>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</si>
  <si>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</si>
  <si>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</si>
  <si>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</si>
  <si>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</si>
  <si>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</si>
  <si>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</si>
  <si>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</si>
  <si>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</si>
  <si>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</si>
  <si>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</si>
  <si>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</si>
  <si>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</si>
  <si>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</si>
  <si>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</si>
  <si>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</si>
  <si>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</si>
  <si>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</si>
  <si>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</si>
  <si>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</si>
  <si>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</si>
  <si>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</si>
  <si>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</si>
  <si>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</si>
  <si>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</si>
  <si>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</si>
  <si>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</si>
  <si>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</si>
  <si>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</si>
  <si>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</si>
  <si>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</si>
  <si>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</si>
  <si>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</si>
  <si>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</si>
  <si>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</si>
  <si>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</si>
  <si>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</si>
  <si>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</si>
  <si>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</si>
  <si>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</si>
  <si>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</si>
  <si>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</si>
  <si>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</si>
  <si>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</si>
  <si>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</si>
  <si>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</si>
  <si>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</si>
  <si>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</si>
  <si>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</si>
  <si>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</si>
  <si>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</si>
  <si>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</si>
  <si>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</si>
  <si>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</si>
  <si>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</si>
  <si>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</si>
  <si>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</si>
  <si>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</si>
  <si>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</si>
  <si>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</si>
  <si>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</si>
  <si>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</si>
  <si>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</si>
  <si>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</si>
  <si>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</si>
  <si>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</si>
  <si>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</si>
  <si>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</si>
  <si>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</si>
  <si>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</si>
  <si>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</si>
  <si>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</si>
  <si>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</si>
  <si>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</si>
  <si>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</si>
  <si>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</si>
  <si>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</si>
  <si>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</si>
  <si>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</si>
  <si>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</si>
  <si>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</si>
  <si>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</si>
  <si>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</si>
  <si>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</si>
  <si>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</si>
  <si>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</si>
  <si>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</si>
  <si>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</si>
  <si>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</si>
  <si>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</si>
  <si>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</si>
  <si>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</si>
  <si>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</si>
  <si>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</si>
  <si>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</si>
  <si>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</si>
  <si>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</si>
  <si>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</si>
  <si>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</si>
  <si>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</si>
  <si>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</si>
  <si>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</si>
  <si>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</si>
  <si>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</si>
  <si>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</si>
  <si>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</si>
  <si>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</si>
  <si>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</si>
  <si>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</si>
  <si>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</si>
  <si>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</si>
  <si>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</si>
  <si>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</si>
  <si>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</si>
  <si>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</si>
  <si>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</si>
  <si>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</si>
  <si>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</si>
  <si>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</si>
  <si>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</si>
  <si>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</si>
  <si>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</si>
  <si>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</si>
  <si>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</si>
  <si>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</si>
  <si>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</si>
  <si>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</si>
  <si>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</si>
  <si>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</si>
  <si>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</si>
  <si>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</si>
  <si>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</si>
  <si>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</si>
  <si>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</si>
  <si>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</si>
  <si>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</si>
  <si>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</si>
  <si>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</si>
  <si>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</si>
  <si>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</si>
  <si>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</si>
  <si>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</si>
  <si>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</si>
  <si>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</si>
  <si>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</si>
  <si>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</si>
  <si>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</si>
  <si>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</si>
  <si>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</si>
  <si>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</si>
  <si>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</si>
  <si>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</si>
  <si>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</si>
  <si>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</si>
  <si>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</si>
  <si>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</si>
  <si>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</si>
  <si>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</si>
  <si>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</si>
  <si>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</si>
  <si>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</si>
  <si>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</si>
  <si>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</si>
  <si>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</si>
  <si>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</si>
  <si>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</si>
  <si>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</si>
  <si>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</si>
  <si>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</si>
  <si>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</si>
  <si>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</si>
  <si>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</si>
  <si>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</si>
  <si>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</si>
  <si>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</si>
  <si>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</si>
  <si>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</si>
  <si>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</si>
  <si>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</si>
  <si>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</si>
  <si>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</si>
  <si>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</si>
  <si>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</si>
  <si>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</si>
  <si>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</si>
  <si>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</si>
  <si>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</si>
  <si>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</si>
  <si>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</si>
  <si>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</si>
  <si>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</si>
  <si>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</si>
  <si>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</si>
  <si>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</si>
  <si>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</si>
  <si>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</si>
  <si>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</si>
  <si>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</si>
  <si>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</si>
  <si>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</si>
  <si>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</si>
  <si>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</si>
  <si>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</si>
  <si>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</si>
  <si>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</si>
  <si>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</si>
  <si>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</si>
  <si>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</si>
  <si>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</si>
  <si>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</si>
  <si>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</si>
  <si>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</si>
  <si>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</si>
  <si>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</si>
  <si>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</si>
  <si>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</si>
  <si>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</si>
  <si>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</si>
  <si>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</si>
  <si>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</si>
  <si>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</si>
  <si>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</si>
  <si>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</si>
  <si>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</si>
  <si>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</si>
  <si>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</si>
  <si>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</si>
  <si>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</si>
  <si>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</si>
  <si>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</si>
  <si>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</si>
  <si>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</si>
  <si>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</si>
  <si>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</si>
  <si>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</si>
  <si>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</si>
  <si>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</si>
  <si>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</si>
  <si>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</si>
  <si>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</si>
  <si>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</si>
  <si>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</si>
  <si>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</si>
  <si>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</si>
  <si>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</si>
  <si>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</si>
  <si>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</si>
  <si>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</si>
  <si>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</si>
  <si>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</si>
  <si>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</si>
  <si>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</si>
  <si>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</si>
  <si>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</si>
  <si>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</si>
  <si>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</si>
  <si>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</si>
  <si>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</si>
  <si>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</si>
  <si>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</si>
  <si>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</si>
  <si>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</si>
  <si>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</si>
  <si>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</si>
  <si>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</si>
  <si>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</si>
  <si>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</si>
  <si>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</si>
  <si>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</si>
  <si>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</si>
  <si>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</si>
  <si>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</si>
  <si>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</si>
  <si>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</si>
  <si>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</si>
  <si>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</si>
  <si>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</si>
  <si>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</si>
  <si>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</si>
  <si>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</si>
  <si>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</si>
  <si>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</si>
  <si>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</si>
  <si>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</si>
  <si>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</si>
  <si>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</si>
  <si>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</si>
  <si>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</si>
  <si>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</si>
  <si>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</si>
  <si>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</si>
  <si>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</si>
  <si>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</si>
  <si>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</si>
  <si>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</si>
  <si>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</si>
  <si>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</si>
  <si>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</si>
  <si>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</si>
  <si>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</si>
  <si>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</si>
  <si>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</si>
  <si>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</si>
  <si>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</si>
  <si>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</si>
  <si>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</si>
  <si>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</si>
  <si>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</si>
  <si>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</si>
  <si>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</si>
  <si>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</si>
  <si>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</si>
  <si>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</si>
  <si>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</si>
  <si>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</si>
  <si>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</si>
  <si>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</si>
  <si>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</si>
  <si>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</si>
  <si>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</si>
  <si>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</si>
  <si>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</si>
  <si>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</si>
  <si>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</si>
  <si>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</si>
  <si>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</si>
  <si>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</si>
  <si>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</si>
  <si>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</si>
  <si>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</si>
  <si>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</si>
  <si>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</si>
  <si>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</si>
  <si>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</si>
  <si>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</si>
  <si>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</si>
  <si>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</si>
  <si>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</si>
  <si>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</si>
  <si>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</si>
  <si>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</si>
  <si>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</si>
  <si>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</si>
  <si>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</si>
  <si>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</si>
  <si>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</si>
  <si>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</si>
  <si>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</si>
  <si>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</si>
  <si>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</si>
  <si>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</si>
  <si>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</si>
  <si>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</si>
  <si>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</si>
  <si>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</si>
  <si>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</si>
  <si>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</si>
  <si>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</si>
  <si>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</si>
  <si>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</si>
  <si>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</si>
  <si>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</si>
  <si>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</si>
  <si>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</si>
  <si>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</si>
  <si>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</si>
  <si>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</si>
  <si>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</si>
  <si>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</si>
  <si>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</si>
  <si>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</si>
  <si>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</si>
  <si>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</si>
  <si>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</si>
  <si>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</si>
  <si>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</si>
  <si>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</si>
  <si>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</si>
  <si>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</si>
  <si>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</si>
  <si>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</si>
  <si>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</si>
  <si>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</si>
  <si>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</si>
  <si>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</si>
  <si>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</si>
  <si>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</si>
  <si>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</si>
  <si>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</si>
  <si>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</si>
  <si>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</si>
  <si>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</si>
  <si>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</si>
  <si>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</si>
  <si>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</si>
  <si>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</si>
  <si>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</si>
  <si>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</si>
  <si>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</si>
  <si>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</si>
  <si>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</si>
  <si>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</si>
  <si>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</si>
  <si>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</si>
  <si>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</si>
  <si>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</si>
  <si>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</si>
  <si>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</si>
  <si>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</si>
  <si>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</si>
  <si>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</si>
  <si>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</si>
  <si>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</si>
  <si>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</si>
  <si>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</si>
  <si>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</si>
  <si>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</si>
  <si>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</si>
  <si>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</si>
  <si>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</si>
  <si>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</si>
  <si>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</si>
  <si>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</si>
  <si>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</si>
  <si>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</si>
  <si>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</si>
  <si>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</si>
  <si>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</si>
  <si>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</si>
  <si>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</si>
  <si>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</si>
  <si>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</si>
  <si>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</si>
  <si>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</si>
  <si>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</si>
  <si>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</si>
  <si>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</si>
  <si>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</si>
  <si>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</si>
  <si>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</si>
  <si>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</si>
  <si>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</si>
  <si>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</si>
  <si>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</si>
  <si>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</si>
  <si>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</si>
  <si>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</si>
  <si>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</si>
  <si>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</si>
  <si>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</si>
  <si>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</si>
  <si>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</si>
  <si>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</si>
  <si>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</si>
  <si>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</si>
  <si>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</si>
  <si>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</si>
  <si>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</si>
  <si>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</si>
  <si>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</si>
  <si>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</si>
  <si>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</si>
  <si>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</si>
  <si>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</si>
  <si>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</si>
  <si>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</si>
  <si>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</si>
  <si>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</si>
  <si>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</si>
  <si>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</si>
  <si>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</si>
  <si>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</si>
  <si>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</si>
  <si>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</si>
  <si>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</si>
  <si>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</si>
  <si>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</si>
  <si>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</si>
  <si>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</si>
  <si>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</si>
  <si>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</si>
  <si>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</si>
  <si>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</si>
  <si>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</si>
  <si>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</si>
  <si>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</si>
  <si>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</si>
  <si>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</si>
  <si>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</si>
  <si>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</si>
  <si>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</si>
  <si>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</si>
  <si>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</si>
  <si>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</si>
  <si>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</si>
  <si>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</si>
  <si>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</si>
  <si>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</si>
  <si>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</si>
  <si>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</si>
  <si>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</si>
  <si>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</si>
  <si>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</si>
  <si>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</si>
  <si>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</si>
  <si>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</si>
  <si>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</si>
  <si>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</si>
  <si>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</si>
  <si>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</si>
  <si>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</si>
  <si>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</si>
  <si>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</si>
  <si>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</si>
  <si>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</si>
  <si>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</si>
  <si>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</si>
  <si>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</si>
  <si>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</si>
  <si>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</si>
  <si>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</si>
  <si>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</si>
  <si>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</si>
  <si>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</si>
  <si>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</si>
  <si>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</si>
  <si>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</si>
  <si>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</si>
  <si>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</si>
  <si>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</si>
  <si>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</si>
  <si>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</si>
  <si>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</si>
  <si>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</si>
  <si>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</si>
  <si>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</si>
  <si>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</si>
  <si>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</si>
  <si>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</si>
  <si>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</si>
  <si>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</si>
  <si>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</si>
  <si>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</si>
  <si>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</si>
  <si>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</si>
  <si>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</si>
  <si>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</si>
  <si>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</si>
  <si>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</si>
  <si>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</si>
  <si>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</si>
  <si>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</si>
  <si>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</si>
  <si>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</si>
  <si>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</si>
  <si>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</si>
  <si>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</si>
  <si>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</si>
  <si>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</si>
  <si>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</si>
  <si>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</si>
  <si>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</si>
  <si>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</si>
  <si>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</si>
  <si>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</si>
  <si>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</si>
  <si>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</si>
  <si>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</si>
  <si>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</si>
  <si>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</si>
  <si>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</si>
  <si>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</si>
  <si>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</si>
  <si>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</si>
  <si>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</si>
  <si>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</si>
  <si>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</si>
  <si>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</si>
  <si>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</si>
  <si>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</si>
  <si>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</si>
  <si>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</si>
  <si>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</si>
  <si>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</si>
  <si>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</si>
  <si>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</si>
  <si>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</si>
  <si>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</si>
  <si>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</si>
  <si>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</si>
  <si>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</si>
  <si>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</si>
  <si>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</si>
  <si>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</si>
  <si>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</si>
  <si>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</si>
  <si>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</si>
  <si>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</si>
  <si>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</si>
  <si>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</si>
  <si>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</si>
  <si>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</si>
  <si>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</si>
  <si>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</si>
  <si>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</si>
  <si>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</si>
  <si>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</si>
  <si>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</si>
  <si>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</si>
  <si>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</si>
  <si>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</si>
  <si>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</si>
  <si>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</si>
  <si>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</si>
  <si>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</si>
  <si>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</si>
  <si>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</si>
  <si>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</si>
  <si>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</si>
  <si>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</si>
  <si>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</si>
  <si>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</si>
  <si>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</si>
  <si>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</si>
  <si>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</si>
  <si>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</si>
  <si>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</si>
  <si>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</si>
  <si>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</si>
  <si>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</si>
  <si>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</si>
  <si>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</si>
  <si>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</si>
  <si>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</si>
  <si>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</si>
  <si>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</si>
  <si>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</si>
  <si>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</si>
  <si>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</si>
  <si>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</si>
  <si>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</si>
  <si>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</si>
  <si>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</si>
  <si>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</si>
  <si>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</si>
  <si>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</si>
  <si>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</si>
  <si>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</si>
  <si>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</si>
  <si>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</si>
  <si>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</si>
  <si>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</si>
  <si>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</si>
  <si>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</si>
  <si>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</si>
  <si>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</si>
  <si>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</si>
  <si>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</si>
  <si>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</si>
  <si>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</si>
  <si>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</si>
  <si>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</si>
  <si>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</si>
  <si>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</si>
  <si>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</si>
  <si>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</si>
  <si>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</si>
  <si>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</si>
  <si>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</si>
  <si>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</si>
  <si>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</si>
  <si>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</si>
  <si>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</si>
  <si>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</si>
  <si>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</si>
  <si>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</si>
  <si>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</si>
  <si>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</si>
  <si>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</si>
  <si>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</si>
  <si>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</si>
  <si>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</si>
  <si>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</si>
  <si>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</si>
  <si>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</si>
  <si>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</si>
  <si>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</si>
  <si>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</si>
  <si>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</si>
  <si>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</si>
  <si>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</si>
  <si>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</si>
  <si>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</si>
  <si>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</si>
  <si>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</si>
  <si>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</si>
  <si>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</si>
  <si>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</si>
  <si>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</si>
  <si>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</si>
  <si>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</si>
  <si>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</si>
  <si>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</si>
  <si>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</si>
  <si>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</si>
  <si>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</si>
  <si>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</si>
  <si>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</si>
  <si>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</si>
  <si>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</si>
  <si>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</si>
  <si>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</si>
  <si>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</si>
  <si>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</si>
  <si>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</si>
  <si>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</si>
  <si>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</si>
  <si>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</si>
  <si>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</si>
  <si>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</si>
  <si>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</si>
  <si>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</si>
  <si>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</si>
  <si>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</si>
  <si>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</si>
  <si>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</si>
  <si>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</si>
  <si>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</si>
  <si>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</si>
  <si>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</si>
  <si>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</si>
  <si>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</si>
  <si>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</si>
  <si>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</si>
  <si>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</si>
  <si>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</si>
  <si>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</si>
  <si>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</si>
  <si>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</si>
  <si>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</si>
  <si>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</si>
  <si>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</si>
  <si>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</si>
  <si>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</si>
  <si>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</si>
  <si>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</si>
  <si>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</si>
  <si>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</si>
  <si>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</si>
  <si>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</si>
  <si>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</si>
  <si>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</si>
  <si>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</si>
  <si>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</si>
  <si>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</si>
  <si>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</si>
  <si>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</si>
  <si>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</si>
  <si>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</si>
  <si>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</si>
  <si>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</si>
  <si>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</si>
  <si>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</si>
  <si>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</si>
  <si>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</si>
  <si>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</si>
  <si>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</si>
  <si>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</si>
  <si>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</si>
  <si>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</si>
  <si>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</si>
  <si>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</si>
  <si>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</si>
  <si>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</si>
  <si>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</si>
  <si>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</si>
  <si>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</si>
  <si>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</si>
  <si>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</si>
  <si>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</si>
  <si>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</si>
  <si>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</si>
  <si>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</si>
  <si>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</si>
  <si>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</si>
  <si>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</si>
  <si>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</si>
  <si>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</si>
  <si>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</si>
  <si>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</si>
  <si>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</si>
  <si>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</si>
  <si>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</si>
  <si>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</si>
  <si>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</si>
  <si>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</si>
  <si>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</si>
  <si>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</si>
  <si>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</si>
  <si>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</si>
  <si>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</si>
  <si>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</si>
  <si>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</si>
  <si>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</si>
  <si>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</si>
  <si>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</si>
  <si>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</si>
  <si>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</si>
  <si>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</si>
  <si>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</si>
  <si>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</si>
  <si>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</si>
  <si>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</si>
  <si>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</si>
  <si>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</si>
  <si>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</si>
  <si>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</si>
  <si>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</si>
  <si>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</si>
  <si>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</si>
  <si>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</si>
  <si>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</si>
  <si>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</si>
  <si>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</si>
  <si>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</si>
  <si>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</si>
  <si>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</si>
  <si>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</si>
  <si>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</si>
  <si>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</si>
  <si>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</si>
  <si>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</si>
  <si>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</si>
  <si>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</si>
  <si>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</si>
  <si>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</si>
  <si>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</si>
  <si>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</si>
  <si>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</si>
  <si>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</si>
  <si>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</si>
  <si>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</si>
  <si>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</si>
  <si>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</si>
  <si>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</si>
  <si>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</si>
  <si>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</si>
  <si>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</si>
  <si>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</si>
  <si>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</si>
  <si>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</si>
  <si>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</si>
  <si>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</si>
  <si>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</si>
  <si>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</si>
  <si>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</si>
  <si>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</si>
  <si>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</si>
  <si>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</si>
  <si>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</si>
  <si>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</si>
  <si>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</si>
  <si>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</si>
  <si>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</si>
  <si>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</si>
  <si>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</si>
  <si>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</si>
  <si>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</si>
  <si>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</si>
  <si>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</si>
  <si>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</si>
  <si>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</si>
  <si>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</si>
  <si>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</si>
  <si>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</si>
  <si>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</si>
  <si>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</si>
  <si>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</si>
  <si>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</si>
  <si>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</si>
  <si>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</si>
  <si>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</si>
  <si>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</si>
  <si>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</si>
  <si>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</si>
  <si>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</si>
  <si>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</si>
  <si>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</si>
  <si>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</si>
  <si>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</si>
  <si>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</si>
  <si>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</si>
  <si>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</si>
  <si>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</si>
  <si>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</si>
  <si>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</si>
  <si>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</si>
  <si>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</si>
  <si>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</si>
  <si>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</si>
  <si>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</si>
  <si>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</si>
  <si>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</si>
  <si>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</si>
  <si>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</si>
  <si>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</si>
  <si>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</si>
  <si>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</si>
  <si>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</si>
  <si>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</si>
  <si>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</si>
  <si>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</si>
  <si>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</si>
  <si>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</si>
  <si>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</si>
  <si>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</si>
  <si>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</si>
  <si>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</si>
  <si>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</si>
  <si>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</si>
  <si>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</si>
  <si>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</si>
  <si>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</si>
  <si>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</si>
  <si>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</si>
  <si>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</si>
  <si>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</si>
  <si>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</si>
  <si>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</si>
  <si>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</si>
  <si>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</si>
  <si>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</si>
  <si>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</si>
  <si>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</si>
  <si>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</si>
  <si>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</si>
  <si>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</si>
  <si>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</si>
  <si>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</si>
  <si>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</si>
  <si>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</si>
  <si>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</si>
  <si>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</si>
  <si>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</si>
  <si>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</si>
  <si>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</si>
  <si>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</si>
  <si>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</si>
  <si>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</si>
  <si>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</si>
  <si>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</si>
  <si>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</si>
  <si>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</si>
  <si>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</si>
  <si>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</si>
  <si>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</si>
  <si>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</si>
  <si>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</si>
  <si>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</si>
  <si>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</si>
  <si>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</si>
  <si>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</si>
  <si>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</si>
  <si>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</si>
  <si>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</si>
  <si>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</si>
  <si>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</si>
  <si>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</si>
  <si>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</si>
  <si>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</si>
  <si>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</si>
  <si>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</si>
  <si>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</si>
  <si>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</si>
  <si>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</si>
  <si>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</si>
  <si>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</si>
  <si>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</si>
  <si>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</si>
  <si>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</si>
  <si>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</si>
  <si>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</si>
  <si>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</si>
  <si>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</si>
  <si>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</si>
  <si>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</si>
  <si>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</si>
  <si>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</si>
  <si>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</si>
  <si>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</si>
  <si>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</si>
  <si>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</si>
  <si>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</si>
  <si>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</si>
  <si>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</si>
  <si>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</si>
  <si>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</si>
  <si>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</si>
  <si>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</si>
  <si>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</si>
  <si>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</si>
  <si>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</si>
  <si>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</si>
  <si>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</si>
  <si>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</si>
  <si>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</si>
  <si>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</si>
  <si>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</si>
  <si>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</si>
  <si>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</si>
  <si>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</si>
  <si>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</si>
  <si>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</si>
  <si>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</si>
  <si>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</si>
  <si>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</si>
  <si>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</si>
  <si>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</si>
  <si>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</si>
  <si>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</si>
  <si>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</si>
  <si>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</si>
  <si>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</si>
  <si>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</si>
  <si>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</si>
  <si>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</si>
  <si>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</si>
  <si>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</si>
  <si>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</si>
  <si>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</si>
  <si>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</si>
  <si>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</si>
  <si>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</si>
  <si>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</si>
  <si>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</si>
  <si>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</si>
  <si>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</si>
  <si>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</si>
  <si>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</si>
  <si>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</si>
  <si>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</si>
  <si>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</si>
  <si>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</si>
  <si>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</si>
  <si>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</si>
  <si>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</si>
  <si>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</si>
  <si>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</si>
  <si>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</si>
  <si>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</si>
  <si>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</si>
  <si>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</si>
  <si>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</si>
  <si>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</si>
  <si>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</si>
  <si>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</si>
  <si>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</si>
  <si>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</si>
  <si>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</si>
  <si>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</si>
  <si>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</si>
  <si>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</si>
  <si>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</si>
  <si>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</si>
  <si>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</si>
  <si>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</si>
  <si>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</si>
  <si>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</si>
  <si>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</si>
  <si>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</si>
  <si>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</si>
  <si>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</si>
  <si>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</si>
  <si>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</si>
  <si>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</si>
  <si>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</si>
  <si>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</si>
  <si>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</si>
  <si>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</si>
  <si>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</si>
  <si>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</si>
  <si>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</si>
  <si>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</si>
  <si>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</si>
  <si>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</si>
  <si>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</si>
  <si>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</si>
  <si>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</si>
  <si>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</si>
  <si>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</si>
  <si>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</si>
  <si>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</si>
  <si>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</si>
  <si>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</si>
  <si>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</si>
  <si>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</si>
  <si>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</si>
  <si>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</si>
  <si>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</si>
  <si>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</si>
  <si>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</si>
  <si>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</si>
  <si>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</si>
  <si>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</si>
  <si>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</si>
  <si>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</si>
  <si>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</si>
  <si>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</si>
  <si>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</si>
  <si>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</si>
  <si>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</si>
  <si>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</si>
  <si>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</si>
  <si>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</si>
  <si>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</si>
  <si>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</si>
  <si>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</si>
  <si>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</si>
  <si>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</si>
  <si>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</si>
  <si>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</si>
  <si>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</si>
  <si>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</si>
  <si>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</si>
  <si>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</si>
  <si>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</si>
  <si>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</si>
  <si>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</si>
  <si>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</si>
  <si>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</si>
  <si>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</si>
  <si>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</si>
  <si>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</si>
  <si>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</si>
  <si>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</si>
  <si>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</si>
  <si>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</si>
  <si>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</si>
  <si>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</si>
  <si>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</si>
  <si>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</si>
  <si>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</si>
  <si>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</si>
  <si>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</si>
  <si>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</si>
  <si>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</si>
  <si>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</si>
  <si>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</si>
  <si>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</si>
  <si>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</si>
  <si>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</si>
  <si>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</si>
  <si>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</si>
  <si>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</si>
  <si>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</si>
  <si>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</si>
  <si>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</si>
  <si>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</si>
  <si>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</si>
  <si>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</si>
  <si>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</si>
  <si>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</si>
  <si>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</si>
  <si>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</si>
  <si>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</si>
  <si>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</si>
  <si>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</si>
  <si>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</si>
  <si>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</si>
  <si>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</si>
  <si>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</si>
  <si>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</si>
  <si>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</si>
  <si>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</si>
  <si>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</si>
  <si>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</si>
  <si>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</si>
  <si>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</si>
  <si>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</si>
  <si>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</si>
  <si>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</si>
  <si>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</si>
  <si>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</si>
  <si>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</si>
  <si>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</si>
  <si>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</si>
  <si>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</si>
  <si>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</si>
  <si>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</si>
  <si>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</si>
  <si>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</si>
  <si>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</si>
  <si>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</si>
  <si>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</si>
  <si>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</si>
  <si>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</si>
  <si>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</si>
  <si>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</si>
  <si>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</si>
  <si>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</si>
  <si>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</si>
  <si>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</si>
  <si>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</si>
  <si>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</si>
  <si>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</si>
  <si>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</si>
  <si>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</si>
  <si>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</si>
  <si>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</si>
  <si>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</si>
  <si>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</si>
  <si>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</si>
  <si>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</si>
  <si>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</si>
  <si>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</si>
  <si>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</si>
  <si>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</si>
  <si>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</si>
  <si>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</si>
  <si>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</si>
  <si>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</si>
  <si>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</si>
  <si>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</si>
  <si>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</si>
  <si>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</si>
  <si>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</si>
  <si>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</si>
  <si>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</si>
  <si>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</si>
  <si>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</si>
  <si>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</si>
  <si>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</si>
  <si>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</si>
  <si>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</si>
  <si>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</si>
  <si>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</si>
  <si>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</si>
  <si>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</si>
  <si>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</si>
  <si>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</si>
  <si>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</si>
  <si>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</si>
  <si>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</si>
  <si>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</si>
  <si>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</si>
  <si>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</si>
  <si>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</si>
  <si>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</si>
  <si>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</si>
  <si>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</si>
  <si>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</si>
  <si>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</si>
  <si>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</si>
  <si>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</si>
  <si>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</si>
  <si>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</si>
  <si>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</si>
  <si>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</si>
  <si>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</si>
  <si>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</si>
  <si>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</si>
  <si>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</si>
  <si>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</si>
  <si>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</si>
  <si>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</si>
  <si>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</si>
  <si>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</si>
  <si>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</si>
  <si>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</si>
  <si>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</si>
  <si>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</si>
  <si>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</si>
  <si>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</si>
  <si>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</si>
  <si>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</si>
  <si>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</si>
  <si>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</si>
  <si>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</si>
  <si>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</si>
  <si>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</si>
  <si>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</si>
  <si>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</si>
  <si>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</si>
  <si>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</si>
  <si>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</si>
  <si>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</si>
  <si>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</si>
  <si>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</si>
  <si>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</si>
  <si>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</si>
  <si>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</si>
  <si>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</si>
  <si>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</si>
  <si>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</si>
  <si>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</si>
  <si>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</si>
  <si>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</si>
  <si>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</si>
  <si>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</si>
  <si>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</si>
  <si>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</si>
  <si>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</si>
  <si>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</si>
  <si>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</si>
  <si>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</si>
  <si>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</si>
  <si>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</si>
  <si>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</si>
  <si>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</si>
  <si>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</si>
  <si>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</si>
  <si>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</si>
  <si>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</si>
  <si>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</si>
  <si>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</si>
  <si>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</si>
  <si>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</si>
  <si>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</si>
  <si>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</si>
  <si>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</si>
  <si>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</si>
  <si>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</si>
  <si>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</si>
  <si>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</si>
  <si>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</si>
  <si>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</si>
  <si>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</si>
  <si>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</si>
  <si>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</si>
  <si>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</si>
  <si>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</si>
  <si>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</si>
  <si>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</si>
  <si>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</si>
  <si>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</si>
  <si>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</si>
  <si>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</si>
  <si>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</si>
  <si>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</si>
  <si>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</si>
  <si>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</si>
  <si>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</si>
  <si>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</si>
  <si>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</si>
  <si>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</si>
  <si>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</si>
  <si>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</si>
  <si>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</si>
  <si>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</si>
  <si>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</si>
  <si>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</si>
  <si>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</si>
  <si>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</si>
  <si>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</si>
  <si>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</si>
  <si>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</si>
  <si>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</si>
  <si>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</si>
  <si>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</si>
  <si>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</si>
  <si>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</si>
  <si>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</si>
  <si>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</si>
  <si>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</si>
  <si>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</si>
  <si>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</si>
  <si>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</si>
  <si>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</si>
  <si>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</si>
  <si>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</si>
  <si>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</si>
  <si>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</si>
  <si>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</si>
  <si>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</si>
  <si>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</si>
  <si>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</si>
  <si>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</si>
  <si>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</si>
  <si>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</si>
  <si>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</si>
  <si>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</si>
  <si>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</si>
  <si>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</si>
  <si>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</si>
  <si>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</si>
  <si>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</si>
  <si>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</si>
  <si>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</si>
  <si>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</si>
  <si>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</si>
  <si>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</si>
  <si>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</si>
  <si>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</si>
  <si>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</si>
  <si>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</si>
  <si>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</si>
  <si>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</si>
  <si>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</si>
  <si>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</si>
  <si>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</si>
  <si>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</si>
  <si>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</si>
  <si>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</si>
  <si>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</si>
  <si>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</si>
  <si>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</si>
  <si>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</si>
  <si>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</si>
  <si>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</si>
  <si>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</si>
  <si>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</si>
  <si>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</si>
  <si>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</si>
  <si>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</si>
  <si>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</si>
  <si>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</si>
  <si>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</si>
  <si>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</si>
  <si>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</si>
  <si>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</si>
  <si>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</si>
  <si>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</si>
  <si>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</si>
  <si>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</si>
  <si>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</si>
  <si>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</si>
  <si>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</si>
  <si>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</si>
  <si>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</si>
  <si>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</si>
  <si>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</si>
  <si>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</si>
  <si>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</si>
  <si>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</si>
  <si>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</si>
  <si>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</si>
  <si>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</si>
  <si>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</si>
  <si>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</si>
  <si>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</si>
  <si>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</si>
  <si>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</si>
  <si>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</si>
  <si>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</si>
  <si>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</si>
  <si>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</si>
  <si>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</si>
  <si>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</si>
  <si>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</si>
  <si>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</si>
  <si>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</si>
  <si>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</si>
  <si>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</si>
  <si>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</si>
  <si>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</si>
  <si>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</si>
  <si>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</si>
  <si>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</si>
  <si>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</si>
  <si>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</si>
  <si>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</si>
  <si>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</si>
  <si>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</si>
  <si>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</si>
  <si>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</si>
  <si>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</si>
  <si>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</si>
  <si>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</si>
  <si>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</si>
  <si>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</si>
  <si>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</si>
  <si>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</si>
  <si>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</si>
  <si>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</si>
  <si>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</si>
  <si>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</si>
  <si>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</si>
  <si>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</si>
  <si>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</si>
  <si>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</si>
  <si>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</si>
  <si>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</si>
  <si>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</si>
  <si>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</si>
  <si>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</si>
  <si>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</si>
  <si>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</si>
  <si>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</si>
  <si>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</si>
  <si>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</si>
  <si>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</si>
  <si>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</si>
  <si>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</si>
  <si>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</si>
  <si>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</si>
  <si>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</si>
  <si>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</si>
  <si>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</si>
  <si>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</si>
  <si>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</si>
  <si>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</si>
  <si>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</si>
  <si>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</si>
  <si>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</si>
  <si>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</si>
  <si>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</si>
  <si>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</si>
  <si>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</si>
  <si>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</si>
  <si>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</si>
  <si>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</si>
  <si>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</si>
  <si>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</si>
  <si>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</si>
  <si>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</si>
  <si>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</si>
  <si>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</si>
  <si>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</si>
  <si>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</si>
  <si>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</si>
  <si>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</si>
  <si>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</si>
  <si>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</si>
  <si>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</si>
  <si>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</si>
  <si>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</si>
  <si>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</si>
  <si>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</si>
  <si>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</si>
  <si>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</si>
  <si>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</si>
  <si>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</si>
  <si>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</si>
  <si>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</si>
  <si>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</si>
  <si>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</si>
  <si>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</si>
  <si>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</si>
  <si>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</si>
  <si>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</si>
  <si>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</si>
  <si>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</si>
  <si>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</si>
  <si>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</si>
  <si>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</si>
  <si>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</si>
  <si>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</si>
  <si>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</si>
  <si>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</si>
  <si>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</si>
  <si>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</si>
  <si>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</si>
  <si>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</si>
  <si>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</si>
  <si>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</si>
  <si>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</si>
  <si>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</si>
  <si>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</si>
  <si>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</si>
  <si>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</si>
  <si>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</si>
  <si>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</si>
  <si>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</si>
  <si>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</si>
  <si>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</si>
  <si>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</si>
  <si>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</si>
  <si>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</si>
  <si>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</si>
  <si>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</si>
  <si>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</si>
  <si>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</si>
  <si>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</si>
  <si>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</si>
  <si>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</si>
  <si>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</si>
  <si>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</si>
  <si>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</si>
  <si>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</si>
  <si>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</si>
  <si>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</si>
  <si>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</si>
  <si>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</si>
  <si>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</si>
  <si>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</si>
  <si>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</si>
  <si>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</si>
  <si>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</si>
  <si>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</si>
  <si>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</si>
  <si>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</si>
  <si>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</si>
  <si>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</si>
  <si>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</si>
  <si>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</si>
  <si>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</si>
  <si>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</si>
  <si>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</si>
  <si>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</si>
  <si>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</si>
  <si>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</si>
  <si>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</si>
  <si>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</si>
  <si>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</si>
  <si>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</si>
  <si>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</si>
  <si>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</si>
  <si>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</si>
  <si>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</si>
  <si>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</si>
  <si>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</si>
  <si>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</si>
  <si>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</si>
  <si>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</si>
  <si>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</si>
  <si>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</si>
  <si>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</si>
  <si>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</si>
  <si>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</si>
  <si>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</si>
  <si>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</si>
  <si>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</si>
  <si>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</si>
  <si>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</si>
  <si>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</si>
  <si>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</si>
  <si>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</si>
  <si>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</si>
  <si>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</si>
  <si>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</si>
  <si>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</si>
  <si>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</si>
  <si>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</si>
  <si>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</si>
  <si>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</si>
  <si>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</si>
  <si>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</si>
  <si>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</si>
  <si>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</si>
  <si>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</si>
  <si>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</si>
  <si>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</si>
  <si>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</si>
  <si>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</si>
  <si>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</si>
  <si>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</si>
  <si>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</si>
  <si>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</si>
  <si>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</si>
  <si>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</si>
  <si>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</si>
  <si>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</si>
  <si>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</si>
  <si>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</si>
  <si>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</si>
  <si>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</si>
  <si>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</si>
  <si>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</si>
  <si>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</si>
  <si>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</si>
  <si>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</si>
  <si>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</si>
  <si>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</si>
  <si>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</si>
  <si>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</si>
  <si>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</si>
  <si>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</si>
  <si>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</si>
  <si>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</si>
  <si>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</si>
  <si>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</si>
  <si>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</si>
  <si>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</si>
  <si>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</si>
  <si>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</si>
  <si>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</si>
  <si>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</si>
  <si>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</si>
  <si>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</si>
  <si>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</si>
  <si>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</si>
  <si>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</si>
  <si>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</si>
  <si>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</si>
  <si>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</si>
  <si>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</si>
  <si>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</si>
  <si>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</si>
  <si>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</si>
  <si>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</si>
  <si>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</si>
  <si>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</si>
  <si>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</si>
  <si>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</si>
  <si>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</si>
  <si>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</si>
  <si>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</si>
  <si>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</si>
  <si>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</si>
  <si>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</si>
  <si>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</si>
  <si>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</si>
  <si>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</si>
  <si>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</si>
  <si>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</si>
  <si>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</si>
  <si>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</si>
  <si>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</si>
  <si>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</si>
  <si>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</si>
  <si>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</si>
  <si>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</si>
  <si>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</si>
  <si>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</si>
  <si>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</si>
  <si>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</si>
  <si>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</si>
  <si>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</si>
  <si>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</si>
  <si>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</si>
  <si>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</si>
  <si>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</si>
  <si>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</si>
  <si>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</si>
  <si>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</si>
  <si>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</si>
  <si>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</si>
  <si>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</si>
  <si>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</si>
  <si>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</si>
  <si>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</si>
  <si>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</si>
  <si>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</si>
  <si>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</si>
  <si>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</si>
  <si>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</si>
  <si>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</si>
  <si>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</si>
  <si>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</si>
  <si>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</si>
  <si>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</si>
  <si>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</si>
  <si>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</si>
  <si>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</si>
  <si>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</si>
  <si>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</si>
  <si>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</si>
  <si>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</si>
  <si>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</si>
  <si>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</si>
  <si>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</si>
  <si>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</si>
  <si>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</si>
  <si>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</si>
  <si>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</si>
  <si>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</si>
  <si>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</si>
  <si>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</si>
  <si>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</si>
  <si>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</si>
  <si>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</si>
  <si>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</si>
  <si>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</si>
  <si>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</si>
  <si>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</si>
  <si>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</si>
  <si>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</si>
  <si>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</si>
  <si>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</si>
  <si>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</si>
  <si>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</si>
  <si>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</si>
  <si>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</si>
  <si>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</si>
  <si>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</si>
  <si>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</si>
  <si>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</si>
  <si>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</si>
  <si>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</si>
  <si>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</si>
  <si>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</si>
  <si>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</si>
  <si>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</si>
  <si>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</si>
  <si>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</si>
  <si>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</si>
  <si>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</si>
  <si>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</si>
  <si>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</si>
  <si>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</si>
  <si>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</si>
  <si>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</si>
  <si>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</si>
  <si>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</si>
  <si>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</si>
  <si>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</si>
  <si>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</si>
  <si>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</si>
  <si>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</si>
  <si>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</si>
  <si>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</si>
  <si>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</si>
  <si>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</si>
  <si>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</si>
  <si>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</si>
  <si>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</si>
  <si>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</si>
  <si>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</si>
  <si>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</si>
  <si>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</si>
  <si>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</si>
  <si>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</si>
  <si>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</si>
  <si>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</si>
  <si>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</si>
  <si>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</si>
  <si>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</si>
  <si>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</si>
  <si>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</si>
  <si>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</si>
  <si>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</si>
  <si>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</si>
  <si>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</si>
  <si>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</si>
  <si>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</si>
  <si>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</si>
  <si>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</si>
  <si>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</si>
  <si>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</si>
  <si>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</si>
  <si>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</si>
  <si>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</si>
  <si>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</si>
  <si>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</si>
  <si>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</si>
  <si>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</si>
  <si>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</si>
  <si>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</si>
  <si>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</si>
  <si>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</si>
  <si>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</si>
  <si>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</si>
  <si>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</si>
  <si>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</si>
  <si>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</si>
  <si>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</si>
  <si>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</si>
  <si>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</si>
  <si>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</si>
  <si>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</si>
  <si>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</si>
  <si>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</si>
  <si>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</si>
  <si>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</si>
  <si>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</si>
  <si>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</si>
  <si>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</si>
  <si>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</si>
  <si>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</si>
  <si>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</si>
  <si>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</si>
  <si>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</si>
  <si>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</si>
  <si>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</si>
  <si>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</si>
  <si>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</si>
  <si>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</si>
  <si>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</si>
  <si>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</si>
  <si>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</si>
  <si>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</si>
  <si>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</si>
  <si>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</si>
  <si>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</si>
  <si>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</si>
  <si>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</si>
  <si>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</si>
  <si>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</si>
  <si>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</si>
  <si>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</si>
  <si>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</si>
  <si>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</si>
  <si>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</si>
  <si>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</si>
  <si>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</si>
  <si>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</si>
  <si>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</si>
  <si>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</si>
  <si>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</si>
  <si>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</si>
  <si>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</si>
  <si>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</si>
  <si>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</si>
  <si>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</si>
  <si>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</si>
  <si>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</si>
  <si>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</si>
  <si>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</si>
  <si>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</si>
  <si>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</si>
  <si>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</si>
  <si>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</si>
  <si>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</si>
  <si>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</si>
  <si>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</si>
  <si>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</si>
  <si>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</si>
  <si>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</si>
  <si>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</si>
  <si>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</si>
  <si>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</si>
  <si>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</si>
  <si>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</si>
  <si>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</si>
  <si>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</si>
  <si>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</si>
  <si>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</si>
  <si>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</si>
  <si>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</si>
  <si>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</si>
  <si>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</si>
  <si>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</si>
  <si>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</si>
  <si>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</si>
  <si>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</si>
  <si>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</si>
  <si>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</si>
  <si>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</si>
  <si>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</si>
  <si>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</si>
  <si>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</si>
  <si>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</si>
  <si>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</si>
  <si>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</si>
  <si>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</si>
  <si>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</si>
  <si>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</si>
  <si>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</si>
  <si>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</si>
  <si>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</si>
  <si>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</si>
  <si>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</si>
  <si>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</si>
  <si>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</si>
  <si>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</si>
  <si>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</si>
  <si>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</si>
  <si>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</si>
  <si>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</si>
  <si>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</si>
  <si>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</si>
  <si>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</si>
  <si>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</si>
  <si>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</si>
  <si>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</si>
  <si>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</si>
  <si>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</si>
  <si>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</si>
  <si>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</si>
  <si>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</si>
  <si>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</si>
  <si>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</si>
  <si>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</si>
  <si>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</si>
  <si>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</si>
  <si>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</si>
  <si>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</si>
  <si>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</si>
  <si>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</si>
  <si>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</si>
  <si>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</si>
  <si>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</si>
  <si>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</si>
  <si>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</si>
  <si>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</si>
  <si>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</si>
  <si>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</si>
  <si>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</si>
  <si>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</si>
  <si>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</si>
  <si>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</si>
  <si>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</si>
  <si>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</si>
  <si>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</si>
  <si>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</si>
  <si>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</si>
  <si>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</si>
  <si>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</si>
  <si>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</si>
  <si>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</si>
  <si>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</si>
  <si>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</si>
  <si>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</si>
  <si>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</si>
  <si>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</si>
  <si>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</si>
  <si>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</si>
  <si>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</si>
  <si>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</si>
  <si>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</si>
  <si>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</si>
  <si>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</si>
  <si>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</si>
  <si>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</si>
  <si>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</si>
  <si>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</si>
  <si>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</si>
  <si>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</si>
  <si>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</si>
  <si>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</si>
  <si>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</si>
  <si>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</si>
  <si>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</si>
  <si>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</si>
  <si>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</si>
  <si>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</si>
  <si>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</si>
  <si>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</si>
  <si>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</si>
  <si>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</si>
  <si>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</si>
  <si>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</si>
  <si>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</si>
  <si>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</si>
  <si>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</si>
  <si>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</si>
  <si>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</si>
  <si>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</si>
  <si>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</si>
  <si>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</si>
  <si>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</si>
  <si>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</si>
  <si>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</si>
  <si>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</si>
  <si>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</si>
  <si>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</si>
  <si>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</si>
  <si>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</si>
  <si>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</si>
  <si>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</si>
  <si>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</si>
  <si>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</si>
  <si>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</si>
  <si>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</si>
  <si>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</si>
  <si>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</si>
  <si>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</si>
  <si>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</si>
  <si>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</si>
  <si>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</si>
  <si>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</si>
  <si>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</si>
  <si>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</si>
  <si>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</si>
  <si>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</si>
  <si>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</si>
  <si>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</si>
  <si>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</si>
  <si>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</si>
  <si>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</si>
  <si>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</si>
  <si>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</si>
  <si>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</si>
  <si>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</si>
  <si>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</si>
  <si>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</si>
  <si>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</si>
  <si>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</si>
  <si>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</si>
  <si>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</si>
  <si>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</si>
  <si>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</si>
  <si>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</si>
  <si>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</si>
  <si>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</si>
  <si>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</si>
  <si>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</si>
  <si>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</si>
  <si>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</si>
  <si>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</si>
  <si>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</si>
  <si>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</si>
  <si>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</si>
  <si>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</si>
  <si>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</si>
  <si>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</si>
  <si>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</si>
  <si>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</si>
  <si>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</si>
  <si>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</si>
  <si>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</si>
  <si>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</si>
  <si>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</si>
  <si>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</si>
  <si>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</si>
  <si>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</si>
  <si>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</si>
  <si>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</si>
  <si>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</si>
  <si>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</si>
  <si>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</si>
  <si>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</si>
  <si>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</si>
  <si>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</si>
  <si>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</si>
  <si>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</si>
  <si>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</si>
  <si>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</si>
  <si>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</si>
  <si>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</si>
  <si>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</si>
  <si>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</si>
  <si>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</si>
  <si>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</si>
  <si>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</si>
  <si>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</si>
  <si>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</si>
  <si>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</si>
  <si>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</si>
  <si>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</si>
  <si>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</si>
  <si>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</si>
  <si>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</si>
  <si>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</si>
  <si>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</si>
  <si>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</si>
  <si>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</si>
  <si>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</si>
  <si>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</si>
  <si>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</si>
  <si>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</si>
  <si>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</si>
  <si>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</si>
  <si>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</si>
  <si>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</si>
  <si>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</si>
  <si>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</si>
  <si>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</si>
  <si>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</si>
  <si>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</si>
  <si>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</si>
  <si>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</si>
  <si>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</si>
  <si>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</si>
  <si>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</si>
  <si>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</si>
  <si>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</si>
  <si>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</si>
  <si>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</si>
  <si>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</si>
  <si>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</si>
  <si>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</si>
  <si>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</si>
  <si>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</si>
  <si>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</si>
  <si>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</si>
  <si>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</si>
  <si>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</si>
  <si>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</si>
  <si>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</si>
  <si>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</si>
  <si>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</si>
  <si>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</si>
  <si>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</si>
  <si>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</si>
  <si>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</si>
  <si>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</si>
  <si>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</si>
  <si>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</si>
  <si>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</si>
  <si>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</si>
  <si>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</si>
  <si>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</si>
  <si>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</si>
  <si>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</si>
  <si>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</si>
  <si>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</si>
  <si>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</si>
  <si>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</si>
  <si>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</si>
  <si>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</si>
  <si>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</si>
  <si>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</si>
  <si>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</si>
  <si>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</si>
  <si>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</si>
  <si>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</si>
  <si>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</si>
  <si>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</si>
  <si>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</si>
  <si>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</si>
  <si>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</si>
  <si>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</si>
  <si>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</si>
  <si>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</si>
  <si>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</si>
  <si>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</si>
  <si>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</si>
  <si>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</si>
  <si>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</si>
  <si>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</si>
  <si>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</si>
  <si>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</si>
  <si>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</si>
  <si>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</si>
  <si>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</si>
  <si>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</si>
  <si>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</si>
  <si>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</si>
  <si>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</si>
  <si>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</si>
  <si>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</si>
  <si>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</si>
  <si>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</si>
  <si>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</si>
  <si>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</si>
  <si>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</si>
  <si>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</si>
  <si>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</si>
  <si>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</si>
  <si>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</si>
  <si>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</si>
  <si>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</si>
  <si>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</si>
  <si>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</si>
  <si>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</si>
  <si>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</si>
  <si>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</si>
  <si>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</si>
  <si>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</si>
  <si>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</si>
  <si>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</si>
  <si>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</si>
  <si>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</si>
  <si>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</si>
  <si>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</si>
  <si>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</si>
  <si>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</si>
  <si>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</si>
  <si>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</si>
  <si>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</si>
  <si>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</si>
  <si>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</si>
  <si>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</si>
  <si>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</si>
  <si>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</si>
  <si>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</si>
  <si>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</si>
  <si>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</si>
  <si>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</si>
  <si>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</si>
  <si>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</si>
  <si>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</si>
  <si>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</si>
  <si>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</si>
  <si>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</si>
  <si>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</si>
  <si>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</si>
  <si>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</si>
  <si>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</si>
  <si>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</si>
  <si>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</si>
  <si>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</si>
  <si>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</si>
  <si>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</si>
  <si>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</si>
  <si>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</si>
  <si>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</si>
  <si>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</si>
  <si>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</si>
  <si>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</si>
  <si>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</si>
  <si>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</si>
  <si>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</si>
  <si>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</si>
  <si>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</si>
  <si>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</si>
  <si>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</si>
  <si>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</si>
  <si>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</si>
  <si>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</si>
  <si>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</si>
  <si>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</si>
  <si>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</si>
  <si>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</si>
  <si>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</si>
  <si>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</si>
  <si>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</si>
  <si>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</si>
  <si>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</si>
  <si>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</si>
  <si>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</si>
  <si>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</si>
  <si>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</si>
  <si>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</si>
  <si>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</si>
  <si>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</si>
  <si>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</si>
  <si>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</si>
  <si>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</si>
  <si>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</si>
  <si>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</si>
  <si>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</si>
  <si>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</si>
  <si>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</si>
  <si>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</si>
  <si>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</si>
  <si>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</si>
  <si>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</si>
  <si>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</si>
  <si>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</si>
  <si>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</si>
  <si>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</si>
  <si>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</si>
  <si>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</si>
  <si>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</si>
  <si>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</si>
  <si>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</si>
  <si>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</si>
  <si>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</si>
  <si>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</si>
  <si>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</si>
  <si>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</si>
  <si>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</si>
  <si>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</si>
  <si>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</si>
  <si>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</si>
  <si>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</si>
  <si>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</si>
  <si>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</si>
  <si>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</si>
  <si>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</si>
  <si>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</si>
  <si>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</si>
  <si>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</si>
  <si>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</si>
  <si>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</si>
  <si>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</si>
  <si>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</si>
  <si>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</si>
  <si>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</si>
  <si>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</si>
  <si>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</si>
  <si>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</si>
  <si>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</si>
  <si>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</si>
  <si>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</si>
  <si>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</si>
  <si>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</si>
  <si>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</si>
  <si>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</si>
  <si>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</si>
  <si>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</si>
  <si>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</si>
  <si>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</si>
  <si>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</si>
  <si>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</si>
  <si>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</si>
  <si>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</si>
  <si>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</si>
  <si>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</si>
  <si>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</si>
  <si>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</si>
  <si>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</si>
  <si>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</si>
  <si>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</si>
  <si>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</si>
  <si>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</si>
  <si>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</si>
  <si>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</si>
  <si>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</si>
  <si>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</si>
  <si>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</si>
  <si>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</si>
  <si>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</si>
  <si>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</si>
  <si>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</si>
  <si>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</si>
  <si>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</si>
  <si>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</si>
  <si>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</si>
  <si>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</si>
  <si>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</si>
  <si>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</si>
  <si>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</si>
  <si>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</si>
  <si>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</si>
  <si>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</si>
  <si>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</si>
  <si>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</si>
  <si>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</si>
  <si>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</si>
  <si>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</si>
  <si>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</si>
  <si>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</si>
  <si>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</si>
  <si>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</si>
  <si>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</si>
  <si>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</si>
  <si>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</si>
  <si>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</si>
  <si>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</si>
  <si>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</si>
  <si>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</si>
  <si>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</si>
  <si>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</si>
  <si>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</si>
  <si>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</si>
  <si>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</si>
  <si>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</si>
  <si>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</si>
  <si>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</si>
  <si>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</si>
  <si>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</si>
  <si>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</si>
  <si>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</si>
  <si>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</si>
  <si>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</si>
  <si>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</si>
  <si>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</si>
  <si>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</si>
  <si>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</si>
  <si>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</si>
  <si>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</si>
  <si>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</si>
  <si>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</si>
  <si>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</si>
  <si>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</si>
  <si>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</si>
  <si>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</si>
  <si>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</si>
  <si>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</si>
  <si>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</si>
  <si>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</si>
  <si>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</si>
  <si>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</si>
  <si>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</si>
  <si>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</si>
  <si>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</si>
  <si>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</si>
  <si>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</si>
  <si>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</si>
  <si>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</si>
  <si>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</si>
  <si>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</si>
  <si>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</si>
  <si>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</si>
  <si>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</si>
  <si>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</si>
  <si>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</si>
  <si>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</si>
  <si>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</si>
  <si>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</si>
  <si>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</si>
  <si>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</si>
  <si>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</si>
  <si>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</si>
  <si>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</si>
  <si>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</si>
  <si>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</si>
  <si>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</si>
  <si>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</si>
  <si>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</si>
  <si>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</si>
  <si>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</si>
  <si>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</si>
  <si>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</si>
  <si>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</si>
  <si>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</si>
  <si>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</si>
  <si>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</si>
  <si>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</si>
  <si>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</si>
  <si>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</si>
  <si>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</si>
  <si>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</si>
  <si>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</si>
  <si>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</si>
  <si>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</si>
  <si>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</si>
  <si>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</si>
  <si>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</si>
  <si>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</si>
  <si>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</si>
  <si>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</si>
  <si>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</si>
  <si>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</si>
  <si>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</si>
  <si>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</si>
  <si>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</si>
  <si>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</si>
  <si>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</si>
  <si>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</si>
  <si>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</si>
  <si>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</si>
  <si>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</si>
  <si>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</si>
  <si>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</si>
  <si>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</si>
  <si>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</si>
  <si>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</si>
  <si>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</si>
  <si>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</si>
  <si>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</si>
  <si>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</si>
  <si>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</si>
  <si>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</si>
  <si>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</si>
  <si>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</si>
  <si>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</si>
  <si>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</si>
  <si>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</si>
  <si>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</si>
  <si>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</si>
  <si>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</si>
  <si>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</si>
  <si>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</si>
  <si>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</si>
  <si>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</si>
  <si>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</si>
  <si>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</si>
  <si>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</si>
  <si>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</si>
  <si>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</si>
  <si>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</si>
  <si>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</si>
  <si>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</si>
  <si>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</si>
  <si>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</si>
  <si>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</si>
  <si>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</si>
  <si>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</si>
  <si>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</si>
  <si>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</si>
  <si>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</si>
  <si>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</si>
  <si>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</si>
  <si>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</si>
  <si>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</si>
  <si>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</si>
  <si>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</si>
  <si>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</si>
  <si>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</si>
  <si>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</si>
  <si>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</si>
  <si>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</si>
  <si>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</si>
  <si>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</si>
  <si>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</si>
  <si>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</si>
  <si>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</si>
  <si>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</si>
  <si>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</si>
  <si>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</si>
  <si>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</si>
  <si>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</si>
  <si>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</si>
  <si>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</si>
  <si>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</si>
  <si>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</si>
  <si>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</si>
  <si>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</si>
  <si>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</si>
  <si>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</si>
  <si>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</si>
  <si>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</si>
  <si>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</si>
  <si>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</si>
  <si>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</si>
  <si>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</si>
  <si>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</si>
  <si>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</si>
  <si>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</si>
  <si>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</si>
  <si>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</si>
  <si>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</si>
  <si>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</si>
  <si>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</si>
  <si>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</si>
  <si>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</si>
  <si>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</si>
  <si>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</si>
  <si>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</si>
  <si>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</si>
  <si>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</si>
  <si>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</si>
  <si>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</si>
  <si>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</si>
  <si>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</si>
  <si>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</si>
  <si>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</si>
  <si>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</si>
  <si>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</si>
  <si>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</si>
  <si>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</si>
  <si>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</si>
  <si>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</si>
  <si>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</si>
  <si>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</si>
  <si>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</si>
  <si>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</si>
  <si>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</si>
  <si>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</si>
  <si>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</si>
  <si>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</si>
  <si>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</si>
  <si>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</si>
  <si>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</si>
  <si>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</si>
  <si>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</si>
  <si>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</si>
  <si>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</si>
  <si>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</si>
  <si>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</si>
  <si>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</si>
  <si>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</si>
  <si>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</si>
  <si>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</si>
  <si>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</si>
  <si>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</si>
  <si>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</si>
  <si>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</si>
  <si>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</si>
  <si>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</si>
  <si>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</si>
  <si>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</si>
  <si>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</si>
  <si>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</si>
  <si>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</si>
  <si>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</si>
  <si>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</si>
  <si>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</si>
  <si>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</si>
  <si>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</si>
  <si>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</si>
  <si>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</si>
  <si>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</si>
  <si>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</si>
  <si>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</si>
  <si>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</si>
  <si>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</si>
  <si>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</si>
  <si>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</si>
  <si>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</si>
  <si>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</si>
  <si>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</si>
  <si>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</si>
  <si>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</si>
  <si>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</si>
  <si>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</si>
  <si>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</si>
  <si>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</si>
  <si>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</si>
  <si>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</si>
  <si>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</si>
  <si>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</si>
  <si>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</si>
  <si>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</si>
  <si>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</si>
  <si>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</si>
  <si>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</si>
  <si>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</si>
  <si>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</si>
  <si>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</si>
  <si>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</si>
  <si>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</si>
  <si>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</si>
  <si>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</si>
  <si>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</si>
  <si>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</si>
  <si>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</si>
  <si>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</si>
  <si>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</si>
  <si>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</si>
  <si>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</si>
  <si>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</si>
  <si>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</si>
  <si>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</si>
  <si>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</si>
  <si>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</si>
  <si>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</si>
  <si>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</si>
  <si>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</si>
  <si>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</si>
  <si>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</si>
  <si>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</si>
  <si>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</si>
  <si>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</si>
  <si>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</si>
  <si>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</si>
  <si>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</si>
  <si>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</si>
  <si>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</si>
  <si>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</si>
  <si>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</si>
  <si>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</si>
  <si>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</si>
  <si>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</si>
  <si>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</si>
  <si>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</si>
  <si>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</si>
  <si>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</si>
  <si>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</si>
  <si>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</si>
  <si>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</si>
  <si>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</si>
  <si>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</si>
  <si>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</si>
  <si>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</si>
  <si>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</si>
  <si>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</si>
  <si>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</si>
  <si>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</si>
  <si>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</si>
  <si>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</si>
  <si>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</si>
  <si>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</si>
  <si>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</si>
  <si>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</si>
  <si>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</si>
  <si>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</si>
  <si>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</si>
  <si>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</si>
  <si>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</si>
  <si>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</si>
  <si>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</si>
  <si>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</si>
  <si>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</si>
  <si>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</si>
  <si>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</si>
  <si>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</si>
  <si>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</si>
  <si>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</si>
  <si>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</si>
  <si>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</si>
  <si>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</si>
  <si>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</si>
  <si>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</si>
  <si>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</si>
  <si>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</si>
  <si>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</si>
  <si>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</si>
  <si>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</si>
  <si>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</si>
  <si>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</si>
  <si>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</si>
  <si>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</si>
  <si>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</si>
  <si>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</si>
  <si>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</si>
  <si>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</si>
  <si>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</si>
  <si>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</si>
  <si>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</si>
  <si>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</si>
  <si>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</si>
  <si>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</si>
  <si>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</si>
  <si>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</si>
  <si>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</si>
  <si>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</si>
  <si>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</si>
  <si>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</si>
  <si>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</si>
  <si>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</si>
  <si>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</si>
  <si>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</si>
  <si>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</si>
  <si>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</si>
  <si>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</si>
  <si>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</si>
  <si>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</si>
  <si>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</si>
  <si>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</si>
  <si>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</si>
  <si>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</si>
  <si>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</si>
  <si>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</si>
  <si>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</si>
  <si>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</si>
  <si>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</si>
  <si>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</si>
  <si>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</si>
  <si>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</si>
  <si>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</si>
  <si>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</si>
  <si>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</si>
  <si>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</si>
  <si>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</si>
  <si>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</si>
  <si>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</si>
  <si>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</si>
  <si>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</si>
  <si>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</si>
  <si>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</si>
  <si>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</si>
  <si>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</si>
  <si>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</si>
  <si>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</si>
  <si>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</si>
  <si>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</si>
  <si>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</si>
  <si>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</si>
  <si>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</si>
  <si>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</si>
  <si>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</si>
  <si>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</si>
  <si>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</si>
  <si>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</si>
  <si>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</si>
  <si>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</si>
  <si>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</si>
  <si>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</si>
  <si>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</si>
  <si>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</si>
  <si>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</si>
  <si>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</si>
  <si>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</si>
  <si>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</si>
  <si>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</si>
  <si>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</si>
  <si>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</si>
  <si>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</si>
  <si>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</si>
  <si>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</si>
  <si>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</si>
  <si>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</si>
  <si>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</si>
  <si>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</si>
  <si>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</si>
  <si>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</si>
  <si>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</si>
  <si>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</si>
  <si>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</si>
  <si>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</si>
  <si>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</si>
  <si>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</si>
  <si>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</si>
  <si>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</si>
  <si>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</si>
  <si>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</si>
  <si>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</si>
  <si>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</si>
  <si>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</si>
  <si>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</si>
  <si>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</si>
  <si>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</si>
  <si>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</si>
  <si>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</si>
  <si>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</si>
  <si>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</si>
  <si>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</si>
  <si>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</si>
  <si>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</si>
  <si>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</si>
  <si>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</si>
  <si>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</si>
  <si>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</si>
  <si>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</si>
  <si>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</si>
  <si>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</si>
  <si>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</si>
  <si>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</si>
  <si>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</si>
  <si>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</si>
  <si>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</si>
  <si>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</si>
  <si>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</si>
  <si>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</si>
  <si>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</si>
  <si>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</si>
  <si>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</si>
  <si>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</si>
  <si>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</si>
  <si>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</si>
  <si>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</si>
  <si>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</si>
  <si>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</si>
  <si>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</si>
  <si>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</si>
  <si>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</si>
  <si>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</si>
  <si>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</si>
  <si>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</si>
  <si>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</si>
  <si>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</si>
  <si>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</si>
  <si>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</si>
  <si>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</si>
  <si>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</si>
  <si>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</si>
  <si>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</si>
  <si>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</si>
  <si>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</si>
  <si>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</si>
  <si>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</si>
  <si>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</si>
  <si>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</si>
  <si>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</si>
  <si>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</si>
  <si>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</si>
  <si>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</si>
  <si>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</si>
  <si>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</si>
  <si>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</si>
  <si>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</si>
  <si>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</si>
  <si>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</si>
  <si>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</si>
  <si>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</si>
  <si>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</si>
  <si>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</si>
  <si>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</si>
  <si>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</si>
  <si>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</si>
  <si>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</si>
  <si>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</si>
  <si>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</si>
  <si>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</si>
  <si>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</si>
  <si>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</si>
  <si>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</si>
  <si>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</si>
  <si>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</si>
  <si>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</si>
  <si>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</si>
  <si>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</si>
  <si>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</si>
  <si>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</si>
  <si>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</si>
  <si>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</si>
  <si>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</si>
  <si>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</si>
  <si>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</si>
  <si>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</si>
  <si>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</si>
  <si>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</si>
  <si>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</si>
  <si>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</si>
  <si>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</si>
  <si>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</si>
  <si>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</si>
  <si>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</si>
  <si>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</si>
  <si>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</si>
  <si>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</si>
  <si>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</si>
  <si>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</si>
  <si>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</si>
  <si>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</si>
  <si>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</si>
  <si>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</si>
  <si>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</si>
  <si>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</si>
  <si>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</si>
  <si>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</si>
  <si>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</si>
  <si>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</si>
  <si>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</si>
  <si>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</si>
  <si>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</si>
  <si>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</si>
  <si>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</si>
  <si>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</si>
  <si>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</si>
  <si>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</si>
  <si>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</si>
  <si>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</si>
  <si>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</si>
  <si>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</si>
  <si>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</si>
  <si>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</si>
  <si>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</si>
  <si>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</si>
  <si>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</si>
  <si>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</si>
  <si>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</si>
  <si>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</si>
  <si>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</si>
  <si>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</si>
  <si>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</si>
  <si>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</si>
  <si>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</si>
  <si>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</si>
  <si>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</si>
  <si>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</si>
  <si>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</si>
  <si>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</si>
  <si>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</si>
  <si>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</si>
  <si>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</si>
  <si>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</si>
  <si>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</si>
  <si>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</si>
  <si>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</si>
  <si>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</si>
  <si>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</si>
  <si>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</si>
  <si>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</si>
  <si>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</si>
  <si>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</si>
  <si>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</si>
  <si>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</si>
  <si>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</si>
  <si>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</si>
  <si>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</si>
  <si>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</si>
  <si>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</si>
  <si>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</si>
  <si>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</si>
  <si>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</si>
  <si>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</si>
  <si>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</si>
  <si>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</si>
  <si>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</si>
  <si>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</si>
  <si>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</si>
  <si>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</si>
  <si>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</si>
  <si>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</si>
  <si>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</si>
  <si>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</si>
  <si>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</si>
  <si>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</si>
  <si>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</si>
  <si>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</si>
  <si>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</si>
  <si>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</si>
  <si>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</si>
  <si>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</si>
  <si>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</si>
  <si>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</si>
  <si>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</si>
  <si>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</si>
  <si>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</si>
  <si>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</si>
  <si>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</si>
  <si>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</si>
  <si>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</si>
  <si>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</si>
  <si>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</si>
  <si>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</si>
  <si>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</si>
  <si>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</si>
  <si>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</si>
  <si>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</si>
  <si>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</si>
  <si>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</si>
  <si>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</si>
  <si>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</si>
  <si>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</si>
  <si>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</si>
  <si>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</si>
  <si>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</si>
  <si>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</si>
  <si>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</si>
  <si>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</si>
  <si>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</si>
  <si>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</si>
  <si>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</si>
  <si>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</si>
  <si>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</si>
  <si>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</si>
  <si>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</si>
  <si>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</si>
  <si>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</si>
  <si>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</si>
  <si>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</si>
  <si>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</si>
  <si>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</si>
  <si>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</si>
  <si>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</si>
  <si>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</si>
  <si>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</si>
  <si>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</si>
  <si>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</si>
  <si>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</si>
  <si>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</si>
  <si>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</si>
  <si>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</si>
  <si>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</si>
  <si>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</si>
  <si>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</si>
  <si>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</si>
  <si>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</si>
  <si>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</si>
  <si>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</si>
  <si>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</si>
  <si>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</si>
  <si>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</si>
  <si>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</si>
  <si>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</si>
  <si>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</si>
  <si>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</si>
  <si>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</si>
  <si>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</si>
  <si>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</si>
  <si>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</si>
  <si>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</si>
  <si>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</si>
  <si>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</si>
  <si>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</si>
  <si>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</si>
  <si>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</si>
  <si>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</si>
  <si>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</si>
  <si>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</si>
  <si>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</si>
  <si>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</si>
  <si>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</si>
  <si>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</si>
  <si>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</si>
  <si>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</si>
  <si>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</si>
  <si>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</si>
  <si>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</si>
  <si>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</si>
  <si>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</si>
  <si>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</si>
  <si>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</si>
  <si>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</si>
  <si>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</si>
  <si>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</si>
  <si>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</si>
  <si>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</si>
  <si>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</si>
  <si>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</si>
  <si>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</si>
  <si>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</si>
  <si>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</si>
  <si>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</si>
  <si>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</si>
  <si>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</si>
  <si>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</si>
  <si>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</si>
  <si>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</si>
  <si>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</si>
  <si>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</si>
  <si>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</si>
  <si>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</si>
  <si>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</si>
  <si>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</si>
  <si>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</si>
  <si>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</si>
  <si>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</si>
  <si>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</si>
  <si>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</si>
  <si>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</si>
  <si>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</si>
  <si>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</si>
  <si>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</si>
  <si>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</si>
  <si>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</si>
  <si>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</si>
  <si>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</si>
  <si>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</si>
  <si>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</si>
  <si>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</si>
  <si>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</si>
  <si>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</si>
  <si>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</si>
  <si>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</si>
  <si>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</si>
  <si>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</si>
  <si>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</si>
  <si>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</si>
  <si>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</si>
  <si>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</si>
  <si>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</si>
  <si>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</si>
  <si>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</si>
  <si>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</si>
  <si>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</si>
  <si>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</si>
  <si>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</si>
  <si>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</si>
  <si>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</si>
  <si>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</si>
  <si>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</si>
  <si>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</si>
  <si>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</si>
  <si>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</si>
  <si>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</si>
  <si>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</si>
  <si>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</si>
  <si>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</si>
  <si>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</si>
  <si>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</si>
  <si>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</si>
  <si>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</si>
  <si>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</si>
  <si>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</si>
  <si>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</si>
  <si>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</si>
  <si>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</si>
  <si>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</si>
  <si>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</si>
  <si>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</si>
  <si>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</si>
  <si>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</si>
  <si>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</si>
  <si>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</si>
  <si>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</si>
  <si>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</si>
  <si>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</si>
  <si>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</si>
  <si>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</si>
  <si>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</si>
  <si>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</si>
  <si>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</si>
  <si>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</si>
  <si>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</si>
  <si>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</si>
  <si>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</si>
  <si>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</si>
  <si>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</si>
  <si>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</si>
  <si>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</si>
  <si>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</si>
  <si>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</si>
  <si>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</si>
  <si>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</si>
  <si>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</si>
  <si>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</si>
  <si>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</si>
  <si>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</si>
  <si>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</si>
  <si>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</si>
  <si>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</si>
  <si>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</si>
  <si>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</si>
  <si>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</si>
  <si>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</si>
  <si>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</si>
  <si>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</si>
  <si>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</si>
  <si>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</si>
  <si>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</si>
  <si>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</si>
  <si>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</si>
  <si>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</si>
  <si>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</si>
  <si>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</si>
  <si>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</si>
  <si>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</si>
  <si>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</si>
  <si>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</si>
  <si>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</si>
  <si>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</si>
  <si>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</si>
  <si>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</si>
  <si>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</si>
  <si>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</si>
  <si>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</si>
  <si>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</si>
  <si>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</si>
  <si>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</si>
  <si>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</si>
  <si>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</si>
  <si>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</si>
  <si>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</si>
  <si>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</si>
  <si>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</si>
  <si>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</si>
  <si>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</si>
  <si>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</si>
  <si>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</si>
  <si>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</si>
  <si>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</si>
  <si>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</si>
  <si>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</si>
  <si>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</si>
  <si>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</si>
  <si>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</si>
  <si>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</si>
  <si>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</si>
  <si>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</si>
  <si>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</si>
  <si>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</si>
  <si>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</si>
  <si>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</si>
  <si>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</si>
  <si>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</si>
  <si>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</si>
  <si>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</si>
  <si>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</si>
  <si>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</si>
  <si>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</si>
  <si>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</si>
  <si>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</si>
  <si>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</si>
  <si>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</si>
  <si>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</si>
  <si>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</si>
  <si>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</si>
  <si>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</si>
  <si>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</si>
  <si>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</si>
  <si>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</si>
  <si>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</si>
  <si>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</si>
  <si>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</si>
  <si>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</si>
  <si>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</si>
  <si>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</si>
  <si>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</si>
  <si>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</si>
  <si>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</si>
  <si>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</si>
  <si>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</si>
  <si>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</si>
  <si>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</si>
  <si>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</si>
  <si>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</si>
  <si>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</si>
  <si>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</si>
  <si>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</si>
  <si>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</si>
  <si>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</si>
  <si>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</si>
  <si>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</si>
  <si>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</si>
  <si>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</si>
  <si>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</si>
  <si>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</si>
  <si>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</si>
  <si>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</si>
  <si>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</si>
  <si>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</si>
  <si>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</si>
  <si>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</si>
  <si>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</si>
  <si>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</si>
  <si>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</si>
  <si>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</si>
  <si>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</si>
  <si>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</si>
  <si>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</si>
  <si>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</si>
  <si>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</si>
  <si>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</si>
  <si>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</si>
  <si>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</si>
  <si>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</si>
  <si>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</si>
  <si>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</si>
  <si>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</si>
  <si>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</si>
  <si>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</si>
  <si>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</si>
  <si>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</si>
  <si>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</si>
  <si>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</si>
  <si>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</si>
  <si>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</si>
  <si>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</si>
  <si>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</si>
  <si>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</si>
  <si>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</si>
  <si>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</si>
  <si>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</si>
  <si>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</si>
  <si>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</si>
  <si>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</si>
  <si>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</si>
  <si>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</si>
  <si>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</si>
  <si>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</si>
  <si>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</si>
  <si>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</si>
  <si>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</si>
  <si>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</si>
  <si>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</si>
  <si>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</si>
  <si>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</si>
  <si>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</si>
  <si>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</si>
  <si>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</si>
  <si>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</si>
  <si>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</si>
  <si>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</si>
  <si>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</si>
  <si>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</si>
  <si>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</si>
  <si>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</si>
  <si>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</si>
  <si>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</si>
  <si>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</si>
  <si>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</si>
  <si>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</si>
  <si>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</si>
  <si>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</si>
  <si>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</si>
  <si>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</si>
  <si>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</si>
  <si>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</si>
  <si>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</si>
  <si>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</si>
  <si>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</si>
  <si>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</si>
  <si>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</si>
  <si>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</si>
  <si>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</si>
  <si>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</si>
  <si>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</si>
  <si>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</si>
  <si>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</si>
  <si>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</si>
  <si>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</si>
  <si>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</si>
  <si>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</si>
  <si>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</si>
  <si>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</si>
  <si>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</si>
  <si>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</si>
  <si>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</si>
  <si>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</si>
  <si>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</si>
  <si>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</si>
  <si>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</si>
  <si>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</si>
  <si>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</si>
  <si>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</si>
  <si>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</si>
  <si>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</si>
  <si>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</si>
  <si>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</si>
  <si>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</si>
  <si>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</si>
  <si>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</si>
  <si>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</si>
  <si>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</si>
  <si>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</si>
  <si>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</si>
  <si>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</si>
  <si>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</si>
  <si>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</si>
  <si>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</si>
  <si>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</si>
  <si>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</si>
  <si>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</si>
  <si>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</si>
  <si>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</si>
  <si>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</si>
  <si>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</si>
  <si>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</si>
  <si>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</si>
  <si>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</si>
  <si>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</si>
  <si>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</si>
  <si>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</si>
  <si>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</si>
  <si>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</si>
  <si>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</si>
  <si>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</si>
  <si>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</si>
  <si>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</si>
  <si>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</si>
  <si>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</si>
  <si>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</si>
  <si>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</si>
  <si>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</si>
  <si>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</si>
  <si>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</si>
  <si>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</si>
  <si>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</si>
  <si>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</si>
  <si>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</si>
  <si>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</si>
  <si>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</si>
  <si>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</si>
  <si>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</si>
  <si>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</si>
  <si>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</si>
  <si>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</si>
  <si>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</si>
  <si>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</si>
  <si>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</si>
  <si>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</si>
  <si>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</si>
  <si>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</si>
  <si>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</si>
  <si>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</si>
  <si>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</si>
  <si>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</si>
  <si>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</si>
  <si>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</si>
  <si>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</si>
  <si>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</si>
  <si>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</si>
  <si>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</si>
  <si>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</si>
  <si>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</si>
  <si>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</si>
  <si>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</si>
  <si>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</si>
  <si>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</si>
  <si>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</si>
  <si>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</si>
  <si>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</si>
  <si>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</si>
  <si>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</si>
  <si>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</si>
  <si>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</si>
  <si>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</si>
  <si>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</si>
  <si>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</si>
  <si>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</si>
  <si>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</si>
  <si>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</si>
  <si>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</si>
  <si>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</si>
  <si>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</si>
  <si>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</si>
  <si>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</si>
  <si>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</si>
  <si>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</si>
  <si>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</si>
  <si>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</si>
  <si>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</si>
  <si>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</si>
  <si>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</si>
  <si>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</si>
  <si>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</si>
  <si>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</si>
  <si>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</si>
  <si>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</si>
  <si>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</si>
  <si>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</si>
  <si>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</si>
  <si>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</si>
  <si>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</si>
  <si>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</si>
  <si>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</si>
  <si>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</si>
  <si>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</si>
  <si>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</si>
  <si>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</si>
  <si>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</si>
  <si>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</si>
  <si>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</si>
  <si>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</si>
  <si>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</si>
  <si>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</si>
  <si>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</si>
  <si>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</si>
  <si>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</si>
  <si>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</si>
  <si>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</si>
  <si>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</si>
  <si>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</si>
  <si>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</si>
  <si>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</si>
  <si>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</si>
  <si>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</si>
  <si>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</si>
  <si>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</si>
  <si>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</si>
  <si>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</si>
  <si>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</si>
  <si>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</si>
  <si>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</si>
  <si>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</si>
  <si>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</si>
  <si>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</si>
  <si>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</si>
  <si>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</si>
  <si>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</si>
  <si>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</si>
  <si>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</si>
  <si>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</si>
  <si>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</si>
  <si>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</si>
  <si>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</si>
  <si>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</si>
  <si>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</si>
  <si>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</si>
  <si>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</si>
  <si>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</si>
  <si>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</si>
  <si>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</si>
  <si>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</si>
  <si>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</si>
  <si>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</si>
  <si>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</si>
  <si>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</si>
  <si>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</si>
  <si>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</si>
  <si>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</si>
  <si>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</si>
  <si>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</si>
  <si>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</si>
  <si>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</si>
  <si>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</si>
  <si>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</si>
  <si>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</si>
  <si>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</si>
  <si>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</si>
  <si>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</si>
  <si>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</si>
  <si>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</si>
  <si>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</si>
  <si>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</si>
  <si>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</si>
  <si>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</si>
  <si>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</si>
  <si>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</si>
  <si>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</si>
  <si>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</si>
  <si>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</si>
  <si>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</si>
  <si>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</si>
  <si>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</si>
  <si>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</si>
  <si>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</si>
  <si>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</si>
  <si>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</si>
  <si>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</si>
  <si>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</si>
  <si>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</si>
  <si>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</si>
  <si>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</si>
  <si>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</si>
  <si>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</si>
  <si>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</si>
  <si>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</si>
  <si>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</si>
  <si>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</si>
  <si>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</si>
  <si>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</si>
  <si>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</si>
  <si>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</si>
  <si>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</si>
  <si>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</si>
  <si>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</si>
  <si>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</si>
  <si>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</si>
  <si>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</si>
  <si>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</si>
  <si>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</si>
  <si>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</si>
  <si>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</si>
  <si>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</si>
  <si>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</si>
  <si>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</si>
  <si>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</si>
  <si>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</si>
  <si>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</si>
  <si>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</si>
  <si>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</si>
  <si>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</si>
  <si>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</si>
  <si>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</si>
  <si>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</si>
  <si>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</si>
  <si>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</si>
  <si>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</si>
  <si>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</si>
  <si>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</si>
  <si>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</si>
  <si>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</si>
  <si>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</si>
  <si>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</si>
  <si>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</si>
  <si>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</si>
  <si>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</si>
  <si>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</si>
  <si>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</si>
  <si>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</si>
  <si>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</si>
  <si>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</si>
  <si>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</si>
  <si>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</si>
  <si>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</si>
  <si>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</si>
  <si>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</si>
  <si>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</si>
  <si>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</si>
  <si>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</si>
  <si>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</si>
  <si>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</si>
  <si>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</si>
  <si>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</si>
  <si>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</si>
  <si>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</si>
  <si>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</si>
  <si>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</si>
  <si>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</si>
  <si>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</si>
  <si>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</si>
  <si>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</si>
  <si>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</si>
  <si>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</si>
  <si>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</si>
  <si>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</si>
  <si>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</si>
  <si>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</si>
  <si>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</si>
  <si>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</si>
  <si>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</si>
  <si>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</si>
  <si>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</si>
  <si>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</si>
  <si>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</si>
  <si>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</si>
  <si>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</si>
  <si>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</si>
  <si>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</si>
  <si>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</si>
  <si>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</si>
  <si>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</si>
  <si>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</si>
  <si>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</si>
  <si>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</si>
  <si>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</si>
  <si>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</si>
  <si>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</si>
  <si>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</si>
  <si>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</si>
  <si>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</si>
  <si>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</si>
  <si>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</si>
  <si>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</si>
  <si>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</si>
  <si>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</si>
  <si>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</si>
  <si>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</si>
  <si>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</si>
  <si>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</si>
  <si>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</si>
  <si>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</si>
  <si>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</si>
  <si>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</si>
  <si>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</si>
  <si>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</si>
  <si>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</si>
  <si>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</si>
  <si>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</si>
  <si>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</si>
  <si>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</si>
  <si>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</si>
  <si>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</si>
  <si>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</si>
  <si>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</si>
  <si>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</si>
  <si>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</si>
  <si>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</si>
  <si>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</si>
  <si>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</si>
  <si>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</si>
  <si>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</si>
  <si>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</si>
  <si>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</si>
  <si>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</si>
  <si>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</si>
  <si>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</si>
  <si>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</si>
  <si>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</si>
  <si>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</si>
  <si>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</si>
  <si>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</si>
  <si>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</si>
  <si>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</si>
  <si>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</si>
  <si>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</si>
  <si>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</si>
  <si>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</si>
  <si>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</si>
  <si>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</si>
  <si>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</si>
  <si>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</si>
  <si>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</si>
  <si>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</si>
  <si>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</si>
  <si>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</si>
  <si>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</si>
  <si>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</si>
  <si>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</si>
  <si>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</si>
  <si>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</si>
  <si>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</si>
  <si>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</si>
  <si>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</si>
  <si>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</si>
  <si>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</si>
  <si>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</si>
  <si>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</si>
  <si>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</si>
  <si>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</si>
  <si>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</si>
  <si>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</si>
  <si>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</si>
  <si>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</si>
  <si>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</si>
  <si>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</si>
  <si>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</si>
  <si>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</si>
  <si>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</si>
  <si>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</si>
  <si>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</si>
  <si>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</si>
  <si>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</si>
  <si>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</si>
  <si>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</si>
  <si>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</si>
  <si>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</si>
  <si>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</si>
  <si>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</si>
  <si>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</si>
  <si>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</si>
  <si>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</si>
  <si>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</si>
  <si>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</si>
  <si>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</si>
  <si>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</si>
  <si>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</si>
  <si>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</si>
  <si>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</si>
  <si>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</si>
  <si>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</si>
  <si>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</si>
  <si>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</si>
  <si>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</si>
  <si>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</si>
  <si>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</si>
  <si>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</si>
  <si>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</si>
  <si>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</si>
  <si>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</si>
  <si>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</si>
  <si>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</si>
  <si>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</si>
  <si>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</si>
  <si>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</si>
  <si>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</si>
  <si>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</si>
  <si>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</si>
  <si>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</si>
  <si>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</si>
  <si>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</si>
  <si>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</si>
  <si>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</si>
  <si>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</si>
  <si>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</si>
  <si>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</si>
  <si>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</si>
  <si>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</si>
  <si>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</si>
  <si>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</si>
  <si>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</si>
  <si>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</si>
  <si>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</si>
  <si>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</si>
  <si>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</si>
  <si>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</si>
  <si>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</si>
  <si>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</si>
  <si>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</si>
  <si>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</si>
  <si>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</si>
  <si>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</si>
  <si>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</si>
  <si>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</si>
  <si>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</si>
  <si>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</si>
  <si>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</si>
  <si>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</si>
  <si>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</si>
  <si>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</si>
  <si>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</si>
  <si>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</si>
  <si>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</si>
  <si>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</si>
  <si>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</si>
  <si>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</si>
  <si>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</si>
  <si>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</si>
  <si>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</si>
  <si>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</si>
  <si>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</si>
  <si>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</si>
  <si>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</si>
  <si>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</si>
  <si>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</si>
  <si>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</si>
  <si>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</si>
  <si>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</si>
  <si>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</si>
  <si>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</si>
  <si>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</si>
  <si>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</si>
  <si>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</si>
  <si>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</si>
  <si>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</si>
  <si>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</si>
  <si>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</si>
  <si>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</si>
  <si>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</si>
  <si>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</si>
  <si>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</si>
  <si>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</si>
  <si>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</si>
  <si>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</si>
  <si>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</si>
  <si>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</si>
  <si>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</si>
  <si>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</si>
  <si>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</si>
  <si>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</si>
  <si>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</si>
  <si>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</si>
  <si>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</si>
  <si>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</si>
  <si>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</si>
  <si>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</si>
  <si>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</si>
  <si>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</si>
  <si>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</si>
  <si>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</si>
  <si>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</si>
  <si>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</si>
  <si>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</si>
  <si>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</si>
  <si>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</si>
  <si>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</si>
  <si>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</si>
  <si>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</si>
  <si>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</si>
  <si>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</si>
  <si>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</si>
  <si>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</si>
  <si>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</si>
  <si>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</si>
  <si>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</si>
  <si>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</si>
  <si>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</si>
  <si>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</si>
  <si>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</si>
  <si>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</si>
  <si>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</si>
  <si>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</si>
  <si>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</si>
  <si>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</si>
  <si>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</si>
  <si>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</si>
  <si>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</si>
  <si>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</si>
  <si>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</si>
  <si>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</si>
  <si>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</si>
  <si>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</si>
  <si>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</si>
  <si>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</si>
  <si>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</si>
  <si>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</si>
  <si>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</si>
  <si>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</si>
  <si>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</si>
  <si>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</si>
  <si>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</si>
  <si>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</si>
  <si>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</si>
  <si>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</si>
  <si>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</si>
  <si>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</si>
  <si>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</si>
  <si>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</si>
  <si>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</si>
  <si>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</si>
  <si>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</si>
  <si>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</si>
  <si>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</si>
  <si>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</si>
  <si>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</si>
  <si>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</si>
  <si>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</si>
  <si>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</si>
  <si>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</si>
  <si>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</si>
  <si>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</si>
  <si>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</si>
  <si>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</si>
  <si>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</si>
  <si>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</si>
  <si>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</si>
  <si>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</si>
  <si>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</si>
  <si>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</si>
  <si>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</si>
  <si>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</si>
  <si>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</si>
  <si>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</si>
  <si>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</si>
  <si>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</si>
  <si>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</si>
  <si>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</si>
  <si>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</si>
  <si>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</si>
  <si>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</si>
  <si>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</si>
  <si>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</si>
  <si>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</si>
  <si>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</si>
  <si>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</si>
  <si>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</si>
  <si>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</si>
  <si>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</si>
  <si>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</si>
  <si>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</si>
  <si>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</si>
  <si>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</si>
  <si>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</si>
  <si>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</si>
  <si>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</si>
  <si>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</si>
  <si>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</si>
  <si>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</si>
  <si>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</si>
  <si>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</si>
  <si>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</si>
  <si>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</si>
  <si>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</si>
  <si>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</si>
  <si>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</si>
  <si>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</si>
  <si>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</si>
  <si>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</si>
  <si>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</si>
  <si>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</si>
  <si>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</si>
  <si>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</si>
  <si>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</si>
  <si>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</si>
  <si>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</si>
  <si>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</si>
  <si>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</si>
  <si>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</si>
  <si>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</si>
  <si>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</si>
  <si>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</si>
  <si>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</si>
  <si>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</si>
  <si>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</si>
  <si>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</si>
  <si>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</si>
  <si>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</si>
  <si>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</si>
  <si>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</si>
  <si>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</si>
  <si>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</si>
  <si>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</si>
  <si>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</si>
  <si>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</si>
  <si>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</si>
  <si>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</si>
  <si>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</si>
  <si>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</si>
  <si>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</si>
  <si>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</si>
  <si>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</si>
  <si>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</si>
  <si>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</si>
  <si>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</si>
  <si>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</si>
  <si>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</si>
  <si>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</si>
  <si>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</si>
  <si>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</si>
  <si>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</si>
  <si>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</si>
  <si>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</si>
  <si>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</si>
  <si>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</si>
  <si>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</si>
  <si>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</si>
  <si>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</si>
  <si>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</si>
  <si>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</si>
  <si>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</si>
  <si>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</si>
  <si>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</si>
  <si>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</si>
  <si>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</si>
  <si>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</si>
  <si>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</si>
  <si>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</si>
  <si>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</si>
  <si>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</si>
  <si>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</si>
  <si>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</si>
  <si>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</si>
  <si>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</si>
  <si>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</si>
  <si>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</si>
  <si>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</si>
  <si>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</si>
  <si>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</si>
  <si>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</si>
  <si>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</si>
  <si>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</si>
  <si>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</si>
  <si>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</si>
  <si>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</si>
  <si>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</si>
  <si>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</si>
  <si>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</si>
  <si>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</si>
  <si>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</si>
  <si>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</si>
  <si>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</si>
  <si>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</si>
  <si>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</si>
  <si>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</si>
  <si>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</si>
  <si>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</si>
  <si>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</si>
  <si>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</si>
  <si>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</si>
  <si>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</si>
  <si>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</si>
  <si>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</si>
  <si>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</si>
  <si>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</si>
  <si>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</si>
  <si>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</si>
  <si>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</si>
  <si>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</si>
  <si>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</si>
  <si>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</si>
  <si>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</si>
  <si>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</si>
  <si>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</si>
  <si>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</si>
  <si>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</si>
  <si>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</si>
  <si>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</si>
  <si>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</si>
  <si>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</si>
  <si>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</si>
  <si>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</si>
  <si>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</si>
  <si>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</si>
  <si>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</si>
  <si>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</si>
  <si>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</si>
  <si>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</si>
  <si>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</si>
  <si>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</si>
  <si>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</si>
  <si>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</si>
  <si>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</si>
  <si>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</si>
  <si>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</si>
  <si>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</si>
  <si>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</si>
  <si>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</si>
  <si>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</si>
  <si>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</si>
  <si>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</si>
  <si>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</si>
  <si>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</si>
  <si>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</si>
  <si>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</si>
  <si>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</si>
  <si>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</si>
  <si>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</si>
  <si>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</si>
  <si>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</si>
  <si>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</si>
  <si>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</si>
  <si>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</si>
  <si>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</si>
  <si>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</si>
  <si>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</si>
  <si>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</si>
  <si>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</si>
  <si>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</si>
  <si>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</si>
  <si>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</si>
  <si>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</si>
  <si>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</si>
  <si>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</si>
  <si>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</si>
  <si>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</si>
  <si>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</si>
  <si>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</si>
  <si>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</si>
  <si>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</si>
  <si>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</si>
  <si>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</si>
  <si>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</si>
  <si>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</si>
  <si>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</si>
  <si>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</si>
  <si>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</si>
  <si>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</si>
  <si>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</si>
  <si>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</si>
  <si>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</si>
  <si>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</si>
  <si>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</si>
  <si>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</si>
  <si>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</si>
  <si>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</si>
  <si>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</si>
  <si>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</si>
  <si>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</si>
  <si>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</si>
  <si>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</si>
  <si>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</si>
  <si>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</si>
  <si>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</si>
  <si>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</si>
  <si>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</si>
  <si>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</si>
  <si>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</si>
  <si>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</si>
  <si>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</si>
  <si>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</si>
  <si>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</si>
  <si>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</si>
  <si>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</si>
  <si>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</si>
  <si>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</si>
  <si>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</si>
  <si>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</si>
  <si>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</si>
  <si>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</si>
  <si>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</si>
  <si>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</si>
  <si>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</si>
  <si>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</si>
  <si>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</si>
  <si>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</si>
  <si>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</si>
  <si>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</si>
  <si>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</si>
  <si>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</si>
  <si>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</si>
  <si>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</si>
  <si>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</si>
  <si>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</si>
  <si>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</si>
  <si>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</si>
  <si>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</si>
  <si>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</si>
  <si>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</si>
  <si>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</si>
  <si>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</si>
  <si>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</si>
  <si>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</si>
  <si>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</si>
  <si>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</si>
  <si>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</si>
  <si>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</si>
  <si>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</si>
  <si>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</si>
  <si>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</si>
  <si>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</si>
  <si>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</si>
  <si>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</si>
  <si>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</si>
  <si>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</si>
  <si>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</si>
  <si>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</si>
  <si>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</si>
  <si>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</si>
  <si>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</si>
  <si>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</si>
  <si>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</si>
  <si>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</si>
  <si>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</si>
  <si>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</si>
  <si>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</si>
  <si>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</si>
  <si>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</si>
  <si>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</si>
  <si>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</si>
  <si>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</si>
  <si>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</si>
  <si>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</si>
  <si>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</si>
  <si>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</si>
  <si>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</si>
  <si>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</si>
  <si>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</si>
  <si>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</si>
  <si>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</si>
  <si>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</si>
  <si>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</si>
  <si>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</si>
  <si>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</si>
  <si>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</si>
  <si>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</si>
  <si>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</si>
  <si>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</si>
  <si>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</si>
  <si>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</si>
  <si>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</si>
  <si>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</si>
  <si>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</si>
  <si>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</si>
  <si>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</si>
  <si>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</si>
  <si>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</si>
  <si>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</si>
  <si>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</si>
  <si>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</si>
  <si>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</si>
  <si>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</si>
  <si>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</si>
  <si>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</si>
  <si>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</si>
  <si>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</si>
  <si>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</si>
  <si>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</si>
  <si>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</si>
  <si>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</si>
  <si>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</si>
  <si>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</si>
  <si>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</si>
  <si>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</si>
  <si>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</si>
  <si>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</si>
  <si>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</si>
  <si>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</si>
  <si>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</si>
  <si>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</si>
  <si>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</si>
  <si>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</si>
  <si>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</si>
  <si>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</si>
  <si>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</si>
  <si>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</si>
  <si>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</si>
  <si>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</si>
  <si>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</si>
  <si>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</si>
  <si>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</si>
  <si>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</si>
  <si>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</si>
  <si>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</si>
  <si>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</si>
  <si>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</si>
  <si>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</si>
  <si>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</si>
  <si>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</si>
  <si>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</si>
  <si>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</si>
  <si>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</si>
  <si>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</si>
  <si>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</si>
  <si>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</si>
  <si>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</si>
  <si>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</si>
  <si>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</si>
  <si>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</si>
  <si>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</si>
  <si>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</si>
  <si>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</si>
  <si>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</si>
  <si>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</si>
  <si>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</si>
  <si>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</si>
  <si>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</si>
  <si>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</si>
  <si>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</si>
  <si>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</si>
  <si>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</si>
  <si>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</si>
  <si>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</si>
  <si>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</si>
  <si>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</si>
  <si>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</si>
  <si>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</si>
  <si>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</si>
  <si>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</si>
  <si>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</si>
  <si>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</si>
  <si>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</si>
  <si>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</si>
  <si>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</si>
  <si>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</si>
  <si>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</si>
  <si>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</si>
  <si>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</si>
  <si>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</si>
  <si>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</si>
  <si>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</si>
  <si>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</si>
  <si>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</si>
  <si>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</si>
  <si>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</si>
  <si>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</si>
  <si>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</si>
  <si>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</si>
  <si>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</si>
  <si>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</si>
  <si>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</si>
  <si>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</si>
  <si>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</si>
  <si>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</si>
  <si>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</si>
  <si>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</si>
  <si>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</si>
  <si>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</si>
  <si>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</si>
  <si>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</si>
  <si>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</si>
  <si>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</si>
  <si>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</si>
  <si>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</si>
  <si>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</si>
  <si>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</si>
  <si>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</si>
  <si>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</si>
  <si>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</si>
  <si>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</si>
  <si>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</si>
  <si>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</si>
  <si>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</si>
  <si>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</si>
  <si>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</si>
  <si>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</si>
  <si>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</si>
  <si>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</si>
  <si>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</si>
  <si>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</si>
  <si>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</si>
  <si>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</si>
  <si>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</si>
  <si>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</si>
  <si>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</si>
  <si>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</si>
  <si>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</si>
  <si>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</si>
  <si>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</si>
  <si>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</si>
  <si>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</si>
  <si>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</si>
  <si>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</si>
  <si>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</si>
  <si>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</si>
  <si>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</si>
  <si>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</si>
  <si>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</si>
  <si>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</si>
  <si>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</si>
  <si>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</si>
  <si>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</si>
  <si>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</si>
  <si>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</si>
  <si>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</si>
  <si>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</si>
  <si>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</si>
  <si>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</si>
  <si>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</si>
  <si>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</si>
  <si>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</si>
  <si>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</si>
  <si>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</si>
  <si>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</si>
  <si>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</si>
  <si>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</si>
  <si>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</si>
  <si>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</si>
  <si>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</si>
  <si>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</si>
  <si>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</si>
  <si>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</si>
  <si>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</si>
  <si>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</si>
  <si>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</si>
  <si>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</si>
  <si>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</si>
  <si>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</si>
  <si>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</si>
  <si>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</si>
  <si>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</si>
  <si>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</si>
  <si>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</si>
  <si>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</si>
  <si>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</si>
  <si>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</si>
  <si>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</si>
  <si>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</si>
  <si>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</si>
  <si>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</si>
  <si>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</si>
  <si>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</si>
  <si>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</si>
  <si>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</si>
  <si>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</si>
  <si>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</si>
  <si>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</si>
  <si>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</si>
  <si>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</si>
  <si>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</si>
  <si>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</si>
  <si>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</si>
  <si>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</si>
  <si>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</si>
  <si>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</si>
  <si>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</si>
  <si>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</si>
  <si>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</si>
  <si>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</si>
  <si>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</si>
  <si>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</si>
  <si>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</si>
  <si>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</si>
  <si>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</si>
  <si>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</si>
  <si>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</si>
  <si>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</si>
  <si>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</si>
  <si>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</si>
  <si>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</si>
  <si>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</si>
  <si>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</si>
  <si>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</si>
  <si>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</si>
  <si>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</si>
  <si>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</si>
  <si>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</si>
  <si>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</si>
  <si>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</si>
  <si>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</si>
  <si>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</si>
  <si>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</si>
  <si>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</si>
  <si>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</si>
  <si>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</si>
  <si>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</si>
  <si>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</si>
  <si>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</si>
  <si>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</si>
  <si>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</si>
  <si>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</si>
  <si>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</si>
  <si>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</si>
  <si>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</si>
  <si>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</si>
  <si>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</si>
  <si>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</si>
  <si>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</si>
  <si>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</si>
  <si>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</si>
  <si>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</si>
  <si>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</si>
  <si>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</si>
  <si>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</si>
  <si>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</si>
  <si>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</si>
  <si>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</si>
  <si>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</si>
  <si>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</si>
  <si>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</si>
  <si>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</si>
  <si>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</si>
  <si>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</si>
  <si>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</si>
  <si>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</si>
  <si>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</si>
  <si>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</si>
  <si>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</si>
  <si>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</si>
  <si>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</si>
  <si>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</si>
  <si>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</si>
  <si>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</si>
  <si>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</si>
  <si>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</si>
  <si>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</si>
  <si>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</si>
  <si>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</si>
  <si>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</si>
  <si>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</si>
  <si>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</si>
  <si>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</si>
  <si>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</si>
  <si>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</si>
  <si>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</si>
  <si>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</si>
  <si>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</si>
  <si>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</si>
  <si>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</si>
  <si>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</si>
  <si>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</si>
  <si>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</si>
  <si>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</si>
  <si>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</si>
  <si>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</si>
  <si>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</si>
  <si>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</si>
  <si>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</si>
  <si>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</si>
  <si>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</si>
  <si>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</si>
  <si>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</si>
  <si>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</si>
  <si>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</si>
  <si>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</si>
  <si>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</si>
  <si>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</si>
  <si>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</si>
  <si>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</si>
  <si>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</si>
  <si>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</si>
  <si>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</si>
  <si>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</si>
  <si>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</si>
  <si>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</si>
  <si>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</si>
  <si>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</si>
  <si>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</si>
  <si>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</si>
  <si>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</si>
  <si>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</si>
  <si>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</si>
  <si>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</si>
  <si>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</si>
  <si>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</si>
  <si>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</si>
  <si>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</si>
  <si>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</si>
  <si>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</si>
  <si>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</si>
  <si>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</si>
  <si>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</si>
  <si>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</si>
  <si>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</si>
  <si>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</si>
  <si>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</si>
  <si>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</si>
  <si>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</si>
  <si>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</si>
  <si>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</si>
  <si>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</si>
  <si>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</si>
  <si>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</si>
  <si>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</si>
  <si>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</si>
  <si>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</si>
  <si>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</si>
  <si>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</si>
  <si>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</si>
  <si>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</si>
  <si>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</si>
  <si>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</si>
  <si>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</si>
  <si>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</si>
  <si>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</si>
  <si>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</si>
  <si>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</si>
  <si>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</si>
  <si>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</si>
  <si>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</si>
  <si>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</si>
  <si>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</si>
  <si>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</si>
  <si>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</si>
  <si>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</si>
  <si>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</si>
  <si>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</si>
  <si>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</si>
  <si>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</si>
  <si>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</si>
  <si>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</si>
  <si>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</si>
  <si>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</si>
  <si>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</si>
  <si>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</si>
  <si>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</si>
  <si>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</si>
  <si>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</si>
  <si>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</si>
  <si>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</si>
  <si>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</si>
  <si>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</si>
  <si>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</si>
  <si>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</si>
  <si>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</si>
  <si>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</si>
  <si>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</si>
  <si>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</si>
  <si>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</si>
  <si>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</si>
  <si>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</si>
  <si>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</si>
  <si>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</si>
  <si>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</si>
  <si>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</si>
  <si>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</si>
  <si>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</si>
  <si>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</si>
  <si>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</si>
  <si>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</si>
  <si>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</si>
  <si>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</si>
  <si>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</si>
  <si>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</si>
  <si>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</si>
  <si>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</si>
  <si>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</si>
  <si>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</si>
  <si>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</si>
  <si>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</si>
  <si>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</si>
  <si>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</si>
  <si>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</si>
  <si>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</si>
  <si>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</si>
  <si>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</si>
  <si>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</si>
  <si>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</si>
  <si>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</si>
  <si>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</si>
  <si>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</si>
  <si>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</si>
  <si>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</si>
  <si>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</si>
  <si>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</si>
  <si>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</si>
  <si>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</si>
  <si>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</si>
  <si>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</si>
  <si>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</si>
  <si>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</si>
  <si>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</si>
  <si>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</si>
  <si>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</si>
  <si>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</si>
  <si>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</si>
  <si>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</si>
  <si>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</si>
  <si>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</si>
  <si>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</si>
  <si>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</si>
  <si>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</si>
  <si>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</si>
  <si>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</si>
  <si>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</si>
  <si>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</si>
  <si>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</si>
  <si>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</si>
  <si>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</si>
  <si>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</si>
  <si>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</si>
  <si>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</si>
  <si>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</si>
  <si>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</si>
  <si>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</si>
  <si>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</si>
  <si>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</si>
  <si>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</si>
  <si>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</si>
  <si>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</si>
  <si>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</si>
  <si>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</si>
  <si>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</si>
  <si>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</si>
  <si>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</si>
  <si>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</si>
  <si>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</si>
  <si>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</si>
  <si>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</si>
  <si>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</si>
  <si>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</si>
  <si>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</si>
  <si>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</si>
  <si>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</si>
  <si>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</si>
  <si>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</si>
  <si>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</si>
  <si>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</si>
  <si>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</si>
  <si>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</si>
  <si>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</si>
  <si>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</si>
  <si>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</si>
  <si>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</si>
  <si>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</si>
  <si>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</si>
  <si>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</si>
  <si>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</si>
  <si>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</si>
  <si>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</si>
  <si>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</si>
  <si>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</si>
  <si>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</si>
  <si>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</si>
  <si>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</si>
  <si>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</si>
  <si>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</si>
  <si>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</si>
  <si>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</si>
  <si>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</si>
  <si>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</si>
  <si>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</si>
  <si>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</si>
  <si>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</si>
  <si>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</si>
  <si>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</si>
  <si>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</si>
  <si>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</si>
  <si>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</si>
  <si>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</si>
  <si>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</si>
  <si>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</si>
  <si>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</si>
  <si>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</si>
  <si>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</si>
  <si>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</si>
  <si>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</si>
  <si>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</si>
  <si>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</si>
  <si>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</si>
  <si>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</si>
  <si>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</si>
  <si>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</si>
  <si>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</si>
  <si>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</si>
  <si>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</si>
  <si>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</si>
  <si>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</si>
  <si>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</si>
  <si>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</si>
  <si>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</si>
  <si>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</si>
  <si>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</si>
  <si>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</si>
  <si>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</si>
  <si>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</si>
  <si>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</si>
  <si>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</si>
  <si>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</si>
  <si>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</si>
  <si>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</si>
  <si>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</si>
  <si>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</si>
  <si>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</si>
  <si>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</si>
  <si>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</si>
  <si>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</si>
  <si>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</si>
  <si>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</si>
  <si>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</si>
  <si>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</si>
  <si>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</si>
  <si>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</si>
  <si>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</si>
  <si>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</si>
  <si>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</si>
  <si>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</si>
  <si>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</si>
  <si>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</si>
  <si>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</si>
  <si>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</si>
  <si>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</si>
  <si>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</si>
  <si>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</si>
  <si>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</si>
  <si>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</si>
  <si>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</si>
  <si>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</si>
  <si>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</si>
  <si>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</si>
  <si>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</si>
  <si>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</si>
  <si>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</si>
  <si>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</si>
  <si>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</si>
  <si>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</si>
  <si>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</si>
  <si>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</si>
  <si>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</si>
  <si>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</si>
  <si>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</si>
  <si>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</si>
  <si>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</si>
  <si>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</si>
  <si>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</si>
  <si>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</si>
  <si>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</si>
  <si>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</si>
  <si>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</si>
  <si>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</si>
  <si>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</si>
  <si>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</si>
  <si>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</si>
  <si>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</si>
  <si>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</si>
  <si>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</si>
  <si>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</si>
  <si>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</si>
  <si>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</si>
  <si>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</si>
  <si>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</si>
  <si>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</si>
  <si>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</si>
  <si>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</si>
  <si>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</si>
  <si>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</si>
  <si>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</si>
  <si>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</si>
  <si>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</si>
  <si>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</si>
  <si>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</si>
  <si>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</si>
  <si>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</si>
  <si>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</si>
  <si>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</si>
  <si>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</si>
  <si>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</si>
  <si>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</si>
  <si>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</si>
  <si>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</si>
  <si>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</si>
  <si>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</si>
  <si>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</si>
  <si>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</si>
  <si>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</si>
  <si>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</si>
  <si>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</si>
  <si>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</si>
  <si>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</si>
  <si>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</si>
  <si>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</si>
  <si>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</si>
  <si>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</si>
  <si>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</si>
  <si>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</si>
  <si>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</si>
  <si>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</si>
  <si>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</si>
  <si>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</si>
  <si>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</si>
  <si>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</si>
  <si>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</si>
  <si>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</si>
  <si>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</si>
  <si>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</si>
  <si>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</si>
  <si>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</si>
  <si>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</si>
  <si>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</si>
  <si>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</si>
  <si>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</si>
  <si>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</si>
  <si>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</si>
  <si>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</si>
  <si>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</si>
  <si>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</si>
  <si>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</si>
  <si>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</si>
  <si>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</si>
  <si>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</si>
  <si>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</si>
  <si>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</si>
  <si>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</si>
  <si>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</si>
  <si>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</si>
  <si>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</si>
  <si>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</si>
  <si>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</si>
  <si>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</si>
  <si>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</si>
  <si>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</si>
  <si>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</si>
  <si>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</si>
  <si>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</si>
  <si>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</si>
  <si>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</si>
  <si>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</si>
  <si>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</si>
  <si>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</si>
  <si>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</si>
  <si>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</si>
  <si>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</si>
  <si>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</si>
  <si>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</si>
  <si>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</si>
  <si>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</si>
  <si>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</si>
  <si>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</si>
  <si>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</si>
  <si>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</si>
  <si>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</si>
  <si>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</si>
  <si>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</si>
  <si>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</si>
  <si>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</si>
  <si>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</si>
  <si>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</si>
  <si>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</si>
  <si>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</si>
  <si>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</si>
  <si>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</si>
  <si>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</si>
  <si>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</si>
  <si>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</si>
  <si>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</si>
  <si>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</si>
  <si>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</si>
  <si>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</si>
  <si>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</si>
  <si>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</si>
  <si>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</si>
  <si>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</si>
  <si>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</si>
  <si>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</si>
  <si>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</si>
  <si>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</si>
  <si>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</si>
  <si>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</si>
  <si>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</si>
  <si>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</si>
  <si>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</si>
  <si>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</si>
  <si>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</si>
  <si>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</si>
  <si>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</si>
  <si>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</si>
  <si>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</si>
  <si>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</si>
  <si>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</si>
  <si>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</si>
  <si>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</si>
  <si>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</si>
  <si>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</si>
  <si>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</si>
  <si>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</si>
  <si>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</si>
  <si>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</si>
  <si>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</si>
  <si>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</si>
  <si>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</si>
  <si>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</si>
  <si>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</si>
  <si>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</si>
  <si>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</si>
  <si>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</si>
  <si>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</si>
  <si>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</si>
  <si>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</si>
  <si>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</si>
  <si>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</si>
  <si>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</si>
  <si>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</si>
  <si>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</si>
  <si>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</si>
  <si>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</si>
  <si>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</si>
  <si>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</si>
  <si>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</si>
  <si>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</si>
  <si>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</si>
  <si>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</si>
  <si>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</si>
  <si>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</si>
  <si>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</si>
  <si>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</si>
  <si>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</si>
  <si>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</si>
  <si>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</si>
  <si>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</si>
  <si>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</si>
  <si>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</si>
  <si>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</si>
  <si>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</si>
  <si>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</si>
  <si>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</si>
  <si>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</si>
  <si>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</si>
  <si>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</si>
  <si>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</si>
  <si>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</si>
  <si>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</si>
  <si>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</si>
  <si>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</si>
  <si>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</si>
  <si>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</si>
  <si>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</si>
  <si>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</si>
  <si>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</si>
  <si>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</si>
  <si>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</si>
  <si>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</si>
  <si>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</si>
  <si>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</si>
  <si>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</si>
  <si>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</si>
  <si>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</si>
  <si>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</si>
  <si>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</si>
  <si>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</si>
  <si>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</si>
  <si>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</si>
  <si>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</si>
  <si>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</si>
  <si>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</si>
  <si>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</si>
  <si>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</si>
  <si>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</si>
  <si>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</si>
  <si>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</si>
  <si>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</si>
  <si>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</si>
  <si>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</si>
  <si>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</si>
  <si>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</si>
  <si>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</si>
  <si>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</si>
  <si>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</si>
  <si>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</si>
  <si>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</si>
  <si>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</si>
  <si>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</si>
  <si>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</si>
  <si>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</si>
  <si>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</si>
  <si>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</si>
  <si>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</si>
  <si>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</si>
  <si>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</si>
  <si>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</si>
  <si>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</si>
  <si>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</si>
  <si>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</si>
  <si>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</si>
  <si>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</si>
  <si>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</si>
  <si>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</si>
  <si>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</si>
  <si>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</si>
  <si>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</si>
  <si>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</si>
  <si>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</si>
  <si>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</si>
  <si>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</si>
  <si>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</si>
  <si>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</si>
  <si>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</si>
  <si>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</si>
  <si>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</si>
  <si>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</si>
  <si>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</si>
  <si>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</si>
  <si>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</si>
  <si>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</si>
  <si>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</si>
  <si>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</si>
  <si>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</si>
  <si>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</si>
  <si>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</si>
  <si>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</si>
  <si>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</si>
  <si>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</si>
  <si>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</si>
  <si>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</si>
  <si>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</si>
  <si>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</si>
  <si>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</si>
  <si>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</si>
  <si>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</si>
  <si>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</si>
  <si>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</si>
  <si>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</si>
  <si>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</si>
  <si>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</si>
  <si>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</si>
  <si>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</si>
  <si>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</si>
  <si>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</si>
  <si>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</si>
  <si>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</si>
  <si>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</si>
  <si>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</si>
  <si>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</si>
  <si>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</si>
  <si>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</si>
  <si>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</si>
  <si>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</si>
  <si>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</si>
  <si>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</si>
  <si>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</si>
  <si>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</si>
  <si>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</si>
  <si>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</si>
  <si>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</si>
  <si>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</si>
  <si>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</si>
  <si>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</si>
  <si>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</si>
  <si>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</si>
  <si>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</si>
  <si>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</si>
  <si>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</si>
  <si>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</si>
  <si>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</si>
  <si>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</si>
  <si>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</si>
  <si>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</si>
  <si>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</si>
  <si>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</si>
  <si>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</si>
  <si>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</si>
  <si>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</si>
  <si>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</si>
  <si>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</si>
  <si>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</si>
  <si>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</si>
  <si>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</si>
  <si>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</si>
  <si>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</si>
  <si>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</si>
  <si>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</si>
  <si>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</si>
  <si>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</si>
  <si>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</si>
  <si>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</si>
  <si>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</si>
  <si>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</si>
  <si>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</si>
  <si>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</si>
  <si>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</si>
  <si>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</si>
  <si>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</si>
  <si>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</si>
  <si>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</si>
  <si>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</si>
  <si>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</si>
  <si>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</si>
  <si>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</si>
  <si>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</si>
  <si>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</si>
  <si>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</si>
  <si>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</si>
  <si>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</si>
  <si>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</si>
  <si>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</si>
  <si>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</si>
  <si>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</si>
  <si>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</si>
  <si>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</si>
  <si>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</si>
  <si>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</si>
  <si>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</si>
  <si>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</si>
  <si>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</si>
  <si>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</si>
  <si>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</si>
  <si>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</si>
  <si>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</si>
  <si>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</si>
  <si>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</si>
  <si>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</si>
  <si>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</si>
  <si>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</si>
  <si>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</si>
  <si>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</si>
  <si>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</si>
  <si>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</si>
  <si>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</si>
  <si>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</si>
  <si>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</si>
  <si>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</si>
  <si>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</si>
  <si>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</si>
  <si>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</si>
  <si>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</si>
  <si>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</si>
  <si>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</si>
  <si>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</si>
  <si>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</si>
  <si>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</si>
  <si>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</si>
  <si>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</si>
  <si>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</si>
  <si>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</si>
  <si>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</si>
  <si>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</si>
  <si>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</si>
  <si>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</si>
  <si>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</si>
  <si>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</si>
  <si>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</si>
  <si>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</si>
  <si>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</si>
  <si>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</si>
  <si>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</si>
  <si>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</si>
  <si>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</si>
  <si>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</si>
  <si>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</si>
  <si>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</si>
  <si>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</si>
  <si>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</si>
  <si>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</si>
  <si>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</si>
  <si>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</si>
  <si>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</si>
  <si>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</si>
  <si>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</si>
  <si>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</si>
  <si>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</si>
  <si>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</si>
  <si>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</si>
  <si>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</si>
  <si>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</si>
  <si>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</si>
  <si>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</si>
  <si>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</si>
  <si>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</si>
  <si>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</si>
  <si>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</si>
  <si>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</si>
  <si>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</si>
  <si>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</si>
  <si>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</si>
  <si>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</si>
  <si>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</si>
  <si>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</si>
  <si>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</si>
  <si>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</si>
  <si>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</si>
  <si>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</si>
  <si>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</si>
  <si>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</si>
  <si>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</si>
  <si>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</si>
  <si>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</si>
  <si>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</si>
  <si>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</si>
  <si>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</si>
  <si>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</si>
  <si>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</si>
  <si>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</si>
  <si>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</si>
  <si>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</si>
  <si>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</si>
  <si>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</si>
  <si>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</si>
  <si>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</si>
  <si>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</si>
  <si>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</si>
  <si>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</si>
  <si>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</si>
  <si>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</si>
  <si>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</si>
  <si>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</si>
  <si>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</si>
  <si>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</si>
  <si>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</si>
  <si>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</si>
  <si>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</si>
  <si>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</si>
  <si>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</si>
  <si>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</si>
  <si>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</si>
  <si>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</si>
  <si>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</si>
  <si>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</si>
  <si>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</si>
  <si>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</si>
  <si>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</si>
  <si>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</si>
  <si>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</si>
  <si>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</si>
  <si>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</si>
  <si>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</si>
  <si>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</si>
  <si>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</si>
  <si>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</si>
  <si>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</si>
  <si>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</si>
  <si>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</si>
  <si>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</si>
  <si>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</si>
  <si>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</si>
  <si>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</si>
  <si>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</si>
  <si>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</si>
  <si>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</si>
  <si>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</si>
  <si>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</si>
  <si>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</si>
  <si>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</si>
  <si>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</si>
  <si>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</si>
  <si>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</si>
  <si>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</si>
  <si>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</si>
  <si>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</si>
  <si>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</si>
  <si>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</si>
  <si>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</si>
  <si>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</si>
  <si>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</si>
  <si>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</si>
  <si>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</si>
  <si>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</si>
  <si>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</si>
  <si>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</si>
  <si>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</si>
  <si>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</si>
  <si>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</si>
  <si>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</si>
  <si>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</si>
  <si>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</si>
  <si>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</si>
  <si>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</si>
  <si>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</si>
  <si>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</si>
  <si>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</si>
  <si>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</si>
  <si>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</si>
  <si>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</si>
  <si>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</si>
  <si>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</si>
  <si>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</si>
  <si>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</si>
  <si>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</si>
  <si>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</si>
  <si>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</si>
  <si>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</si>
  <si>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</si>
  <si>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</si>
  <si>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</si>
  <si>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</si>
  <si>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</si>
  <si>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</si>
  <si>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</si>
  <si>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</si>
  <si>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</si>
  <si>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</si>
  <si>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</si>
  <si>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</si>
  <si>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</si>
  <si>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</si>
  <si>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</si>
  <si>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</si>
  <si>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</si>
  <si>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</si>
  <si>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</si>
  <si>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</si>
  <si>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</si>
  <si>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</si>
  <si>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</si>
  <si>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</si>
  <si>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</si>
  <si>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</si>
  <si>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</si>
  <si>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</si>
  <si>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</si>
  <si>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</si>
  <si>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</si>
  <si>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</si>
  <si>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</si>
  <si>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</si>
  <si>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</si>
  <si>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</si>
  <si>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</si>
  <si>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</si>
  <si>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</si>
  <si>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</si>
  <si>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</si>
  <si>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</si>
  <si>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</si>
  <si>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</si>
  <si>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</si>
  <si>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</si>
  <si>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</si>
  <si>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</si>
  <si>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</si>
  <si>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</si>
  <si>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</si>
  <si>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</si>
  <si>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</si>
  <si>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</si>
  <si>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</si>
  <si>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</si>
  <si>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</si>
  <si>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</si>
  <si>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</si>
  <si>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</si>
  <si>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</si>
  <si>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</si>
  <si>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</si>
  <si>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</si>
  <si>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</si>
  <si>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</si>
  <si>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</si>
  <si>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</si>
  <si>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</si>
  <si>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</si>
  <si>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</si>
  <si>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</si>
  <si>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</si>
  <si>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</si>
  <si>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</si>
  <si>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</si>
  <si>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</si>
  <si>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</si>
  <si>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</si>
  <si>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</si>
  <si>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</si>
  <si>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</si>
  <si>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</si>
  <si>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</si>
  <si>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</si>
  <si>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</si>
  <si>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</si>
  <si>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</si>
  <si>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</si>
  <si>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</si>
  <si>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</si>
  <si>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</si>
  <si>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</si>
  <si>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</si>
  <si>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</si>
  <si>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</si>
  <si>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</si>
  <si>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</si>
  <si>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</si>
  <si>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</si>
  <si>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</si>
  <si>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</si>
  <si>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</si>
  <si>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</si>
  <si>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</si>
  <si>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</si>
  <si>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</si>
  <si>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</si>
  <si>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</si>
  <si>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</si>
  <si>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</si>
  <si>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</si>
  <si>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</si>
  <si>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</si>
  <si>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</si>
  <si>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</si>
  <si>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</si>
  <si>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</si>
  <si>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</si>
  <si>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</si>
  <si>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</si>
  <si>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</si>
  <si>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</si>
  <si>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</si>
  <si>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</si>
  <si>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</si>
  <si>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</si>
  <si>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</si>
  <si>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</si>
  <si>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</si>
  <si>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</si>
  <si>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</si>
  <si>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</si>
  <si>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</si>
  <si>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</si>
  <si>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</si>
  <si>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</si>
  <si>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</si>
  <si>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</si>
  <si>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</si>
  <si>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</si>
  <si>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</si>
  <si>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</si>
  <si>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</si>
  <si>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</si>
  <si>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</si>
  <si>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</si>
  <si>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</si>
  <si>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</si>
  <si>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</si>
  <si>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</si>
  <si>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</si>
  <si>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</si>
  <si>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</si>
  <si>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</si>
  <si>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</si>
  <si>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</si>
  <si>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</si>
  <si>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</si>
  <si>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</si>
  <si>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</si>
  <si>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</si>
  <si>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</si>
  <si>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</si>
  <si>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</si>
  <si>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</si>
  <si>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</si>
  <si>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</si>
  <si>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</si>
  <si>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</si>
  <si>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</si>
  <si>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</si>
  <si>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</si>
  <si>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</si>
  <si>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</si>
  <si>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</si>
  <si>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</si>
  <si>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</si>
  <si>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</si>
  <si>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</si>
  <si>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</si>
  <si>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</si>
  <si>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</si>
  <si>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</si>
  <si>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</si>
  <si>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</si>
  <si>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</si>
  <si>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</si>
  <si>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</si>
  <si>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</si>
  <si>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</si>
  <si>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</si>
  <si>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</si>
  <si>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</si>
  <si>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</si>
  <si>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</si>
  <si>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</si>
  <si>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</si>
  <si>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</si>
  <si>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</si>
  <si>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</si>
  <si>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</si>
  <si>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</si>
  <si>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</si>
  <si>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</si>
  <si>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</si>
  <si>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</si>
  <si>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</si>
  <si>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</si>
  <si>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</si>
  <si>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</si>
  <si>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</si>
  <si>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</si>
  <si>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</si>
  <si>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</si>
  <si>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</si>
  <si>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</si>
  <si>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</si>
  <si>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</si>
  <si>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</si>
  <si>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</si>
  <si>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</si>
  <si>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</si>
  <si>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</si>
  <si>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</si>
  <si>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</si>
  <si>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</si>
  <si>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</si>
  <si>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</si>
  <si>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</si>
  <si>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</si>
  <si>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</si>
  <si>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</si>
  <si>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</si>
  <si>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</si>
  <si>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</si>
  <si>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</si>
  <si>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</si>
  <si>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</si>
  <si>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</si>
  <si>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</si>
  <si>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</si>
  <si>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</si>
  <si>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</si>
  <si>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</si>
  <si>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</si>
  <si>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</si>
  <si>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</si>
  <si>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</si>
  <si>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</si>
  <si>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</si>
  <si>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</si>
  <si>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</si>
  <si>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</si>
  <si>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</si>
  <si>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</si>
  <si>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</si>
  <si>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</si>
  <si>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</si>
  <si>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</si>
  <si>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</si>
  <si>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</si>
  <si>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</si>
  <si>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</si>
  <si>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</si>
  <si>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</si>
  <si>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</si>
  <si>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</si>
  <si>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</si>
  <si>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</si>
  <si>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</si>
  <si>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</si>
  <si>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</si>
  <si>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</si>
  <si>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</si>
  <si>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</si>
  <si>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</si>
  <si>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</si>
  <si>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</si>
  <si>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</si>
  <si>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</si>
  <si>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</si>
  <si>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</si>
  <si>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</si>
  <si>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</si>
  <si>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</si>
  <si>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</si>
  <si>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</si>
  <si>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</si>
  <si>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</si>
  <si>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</si>
  <si>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</si>
  <si>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</si>
  <si>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</si>
  <si>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</si>
  <si>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</si>
  <si>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</si>
  <si>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</si>
  <si>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</si>
  <si>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</si>
  <si>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</si>
  <si>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</si>
  <si>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</si>
  <si>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</si>
  <si>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</si>
  <si>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</si>
  <si>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</si>
  <si>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</si>
  <si>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</si>
  <si>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</si>
  <si>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</si>
  <si>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</si>
  <si>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</si>
  <si>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</si>
  <si>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</si>
  <si>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</si>
  <si>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</si>
  <si>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</si>
  <si>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</si>
  <si>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</si>
  <si>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</si>
  <si>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</si>
  <si>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</si>
  <si>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</si>
  <si>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</si>
  <si>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</si>
  <si>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</si>
  <si>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</si>
  <si>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</si>
  <si>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</si>
  <si>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</si>
  <si>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</si>
  <si>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</si>
  <si>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</si>
  <si>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</si>
  <si>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</si>
  <si>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</si>
  <si>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</si>
  <si>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</si>
  <si>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</si>
  <si>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</si>
  <si>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</si>
  <si>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</si>
  <si>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</si>
  <si>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</si>
  <si>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</si>
  <si>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</si>
  <si>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</si>
  <si>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</si>
  <si>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</si>
  <si>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</si>
  <si>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</si>
  <si>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</si>
  <si>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</si>
  <si>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</si>
  <si>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</si>
  <si>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</si>
  <si>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</si>
  <si>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</si>
  <si>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</si>
  <si>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</si>
  <si>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</si>
  <si>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</si>
  <si>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</si>
  <si>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</si>
  <si>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</si>
  <si>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</si>
  <si>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</si>
  <si>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</si>
  <si>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</si>
  <si>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</si>
  <si>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</si>
  <si>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</si>
  <si>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</si>
  <si>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</si>
  <si>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</si>
  <si>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</si>
  <si>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</si>
  <si>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</si>
  <si>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</si>
  <si>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</si>
  <si>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</si>
  <si>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</si>
  <si>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</si>
  <si>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</si>
  <si>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</si>
  <si>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</si>
  <si>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</si>
  <si>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</si>
  <si>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</si>
  <si>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</si>
  <si>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</si>
  <si>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</si>
  <si>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</si>
  <si>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</si>
  <si>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</si>
  <si>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</si>
  <si>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</si>
  <si>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</si>
  <si>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</si>
  <si>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</si>
  <si>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</si>
  <si>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</si>
  <si>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</si>
  <si>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</si>
  <si>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</si>
  <si>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</si>
  <si>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</si>
  <si>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</si>
  <si>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</si>
  <si>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</si>
  <si>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</si>
  <si>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</si>
  <si>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</si>
  <si>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</si>
  <si>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</si>
  <si>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</si>
  <si>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</si>
  <si>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</si>
  <si>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</si>
  <si>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</si>
  <si>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</si>
  <si>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</si>
  <si>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</si>
  <si>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</si>
  <si>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</si>
  <si>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</si>
  <si>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</si>
  <si>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</si>
  <si>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</si>
  <si>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</si>
  <si>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</si>
  <si>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</si>
  <si>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</si>
  <si>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</si>
  <si>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</si>
  <si>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</si>
  <si>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</si>
  <si>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</si>
  <si>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</si>
  <si>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</si>
  <si>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</si>
  <si>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</si>
  <si>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</si>
  <si>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</si>
  <si>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</si>
  <si>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</si>
  <si>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</si>
  <si>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</si>
  <si>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</si>
  <si>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</si>
  <si>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</si>
  <si>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</si>
  <si>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</si>
  <si>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</si>
  <si>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</si>
  <si>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</si>
  <si>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</si>
  <si>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</si>
  <si>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</si>
  <si>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</si>
  <si>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</si>
  <si>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</si>
  <si>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</si>
  <si>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</si>
  <si>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</si>
  <si>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</si>
  <si>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</si>
  <si>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</si>
  <si>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</si>
  <si>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</si>
  <si>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</si>
  <si>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</si>
  <si>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</si>
  <si>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</si>
  <si>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</si>
  <si>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</si>
  <si>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</si>
  <si>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</si>
  <si>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</si>
  <si>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</si>
  <si>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</si>
  <si>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</si>
  <si>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</si>
  <si>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</si>
  <si>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</si>
  <si>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</si>
  <si>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</si>
  <si>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</si>
  <si>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</si>
  <si>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</si>
  <si>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</si>
  <si>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</si>
  <si>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</si>
  <si>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</si>
  <si>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</si>
  <si>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</si>
  <si>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</si>
  <si>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</si>
  <si>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</si>
  <si>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</si>
  <si>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</si>
  <si>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</si>
  <si>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</si>
  <si>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</si>
  <si>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</si>
  <si>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</si>
  <si>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</si>
  <si>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</si>
  <si>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</si>
  <si>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</si>
  <si>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</si>
  <si>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</si>
  <si>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</si>
  <si>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</si>
  <si>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</si>
  <si>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</si>
  <si>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</si>
  <si>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</si>
  <si>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</si>
  <si>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</si>
  <si>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</si>
  <si>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</si>
  <si>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</si>
  <si>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</si>
  <si>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</si>
  <si>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</si>
  <si>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</si>
  <si>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</si>
  <si>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</si>
  <si>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</si>
  <si>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</si>
  <si>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</si>
  <si>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</si>
  <si>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</si>
  <si>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</si>
  <si>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</si>
  <si>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</si>
  <si>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</si>
  <si>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</si>
  <si>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</si>
  <si>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</si>
  <si>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</si>
  <si>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</si>
  <si>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</si>
  <si>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</si>
  <si>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</si>
  <si>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</si>
  <si>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</si>
  <si>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</si>
  <si>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</si>
  <si>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</si>
  <si>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</si>
  <si>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</si>
  <si>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</si>
  <si>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</si>
  <si>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</si>
  <si>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</si>
  <si>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</si>
  <si>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</si>
  <si>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</si>
  <si>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</si>
  <si>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</si>
  <si>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</si>
  <si>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</si>
  <si>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</si>
  <si>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</si>
  <si>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</si>
  <si>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</si>
  <si>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</si>
  <si>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</si>
  <si>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</si>
  <si>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</si>
  <si>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</si>
  <si>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</si>
  <si>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</si>
  <si>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</si>
  <si>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</si>
  <si>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</si>
  <si>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</si>
  <si>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</si>
  <si>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</si>
  <si>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</si>
  <si>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</si>
  <si>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</si>
  <si>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</si>
  <si>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</si>
  <si>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</si>
  <si>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</si>
  <si>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</si>
  <si>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</si>
  <si>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</si>
  <si>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</si>
  <si>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</si>
  <si>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</si>
  <si>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</si>
  <si>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</si>
  <si>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</si>
  <si>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</si>
  <si>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</si>
  <si>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</si>
  <si>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</si>
  <si>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</si>
  <si>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</si>
  <si>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</si>
  <si>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</si>
  <si>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</si>
  <si>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</si>
  <si>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</si>
  <si>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</si>
  <si>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</si>
  <si>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</si>
  <si>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</si>
  <si>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</si>
  <si>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</si>
  <si>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</si>
  <si>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</si>
  <si>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</si>
  <si>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</si>
  <si>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</si>
  <si>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</si>
  <si>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</si>
  <si>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</si>
  <si>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</si>
  <si>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</si>
  <si>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</si>
  <si>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</si>
  <si>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</si>
  <si>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</si>
  <si>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</si>
  <si>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</si>
  <si>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</si>
  <si>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</si>
  <si>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</si>
  <si>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</si>
  <si>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</si>
  <si>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</si>
  <si>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</si>
  <si>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</si>
  <si>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</si>
  <si>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</si>
  <si>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</si>
  <si>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</si>
  <si>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</si>
  <si>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</si>
  <si>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</si>
  <si>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</si>
  <si>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</si>
  <si>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</si>
  <si>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</si>
  <si>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</si>
  <si>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</si>
  <si>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</si>
  <si>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</si>
  <si>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</si>
  <si>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</si>
  <si>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</si>
  <si>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</si>
  <si>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</si>
  <si>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</si>
  <si>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</si>
  <si>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</si>
  <si>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</si>
  <si>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</si>
  <si>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</si>
  <si>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</si>
  <si>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</si>
  <si>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</si>
  <si>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</si>
  <si>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</si>
  <si>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</si>
  <si>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</si>
  <si>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</si>
  <si>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</si>
  <si>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</si>
  <si>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</si>
  <si>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</si>
  <si>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</si>
  <si>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</si>
  <si>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</si>
  <si>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</si>
  <si>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</si>
  <si>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</si>
  <si>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</si>
  <si>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</si>
  <si>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</si>
  <si>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</si>
  <si>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</si>
  <si>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</si>
  <si>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</si>
  <si>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</si>
  <si>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</si>
  <si>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</si>
  <si>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</si>
  <si>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</si>
  <si>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</si>
  <si>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</si>
  <si>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</si>
  <si>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</si>
  <si>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</si>
  <si>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</si>
  <si>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</si>
  <si>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</si>
  <si>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</si>
  <si>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</si>
  <si>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</si>
  <si>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</si>
  <si>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</si>
  <si>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</si>
  <si>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</si>
  <si>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</si>
  <si>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</si>
  <si>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</si>
  <si>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</si>
  <si>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</si>
  <si>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</si>
  <si>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</si>
  <si>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</si>
  <si>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</si>
  <si>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</si>
  <si>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</si>
  <si>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</si>
  <si>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</si>
  <si>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</si>
  <si>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</si>
  <si>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</si>
  <si>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</si>
  <si>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</si>
  <si>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</si>
  <si>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</si>
  <si>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</si>
  <si>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</si>
  <si>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</si>
  <si>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</si>
  <si>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</si>
  <si>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</si>
  <si>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</si>
  <si>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</si>
  <si>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</si>
  <si>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</si>
  <si>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</si>
  <si>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</si>
  <si>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</si>
  <si>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</si>
  <si>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</si>
  <si>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</si>
  <si>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</si>
  <si>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</si>
  <si>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</si>
  <si>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</si>
  <si>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</si>
  <si>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</si>
  <si>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</si>
  <si>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</si>
  <si>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</si>
  <si>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</si>
  <si>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</si>
  <si>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</si>
  <si>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</si>
  <si>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</si>
  <si>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</si>
  <si>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</si>
  <si>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</si>
  <si>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</si>
  <si>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</si>
  <si>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</si>
  <si>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</si>
  <si>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</si>
  <si>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</si>
  <si>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</si>
  <si>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</si>
  <si>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</si>
  <si>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</si>
  <si>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</si>
  <si>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</si>
  <si>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</si>
  <si>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</si>
  <si>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</si>
  <si>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</si>
  <si>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</si>
  <si>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</si>
  <si>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</si>
  <si>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</si>
  <si>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</si>
  <si>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</si>
  <si>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</si>
  <si>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</si>
  <si>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</si>
  <si>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</si>
  <si>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</si>
  <si>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</si>
  <si>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</si>
  <si>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</si>
  <si>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</si>
  <si>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</si>
  <si>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</si>
  <si>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</si>
  <si>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</si>
  <si>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</si>
  <si>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</si>
  <si>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</si>
  <si>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</si>
  <si>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</si>
  <si>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</si>
  <si>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</si>
  <si>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</si>
  <si>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</si>
  <si>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</si>
  <si>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</si>
  <si>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</si>
  <si>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</si>
  <si>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</si>
  <si>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</si>
  <si>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</si>
  <si>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</si>
  <si>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</si>
  <si>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</si>
  <si>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</si>
  <si>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</si>
  <si>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</si>
  <si>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</si>
  <si>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</si>
  <si>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</si>
  <si>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</si>
  <si>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</si>
  <si>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</si>
  <si>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</si>
  <si>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</si>
  <si>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</si>
  <si>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</si>
  <si>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</si>
  <si>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</si>
  <si>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</si>
  <si>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</si>
  <si>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</si>
  <si>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</si>
  <si>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</si>
  <si>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</si>
  <si>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</si>
  <si>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</si>
  <si>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</si>
  <si>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</si>
  <si>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</si>
  <si>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</si>
  <si>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</si>
  <si>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</si>
  <si>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</si>
  <si>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</si>
  <si>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</si>
  <si>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</si>
  <si>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</si>
  <si>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</si>
  <si>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</si>
  <si>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</si>
  <si>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</si>
  <si>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</si>
  <si>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</si>
  <si>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</si>
  <si>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</si>
  <si>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</si>
  <si>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</si>
  <si>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</si>
  <si>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</si>
  <si>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</si>
  <si>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</si>
  <si>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</si>
  <si>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</si>
  <si>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</si>
  <si>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</si>
  <si>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</si>
  <si>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</si>
  <si>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</si>
  <si>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</si>
  <si>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</si>
  <si>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</si>
  <si>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</si>
  <si>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</si>
  <si>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</si>
  <si>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</si>
  <si>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</si>
  <si>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</si>
  <si>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</si>
  <si>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</si>
  <si>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</si>
  <si>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</si>
  <si>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</si>
  <si>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</si>
  <si>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</si>
  <si>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</si>
  <si>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</si>
  <si>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</si>
  <si>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</si>
  <si>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</si>
  <si>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</si>
  <si>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</si>
  <si>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</si>
  <si>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</si>
  <si>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</si>
  <si>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</si>
  <si>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</si>
  <si>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</si>
  <si>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</si>
  <si>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</si>
  <si>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</si>
  <si>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</si>
  <si>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</si>
  <si>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</si>
  <si>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</si>
  <si>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</si>
  <si>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</si>
  <si>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</si>
  <si>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</si>
  <si>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</si>
  <si>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</si>
  <si>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</si>
  <si>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</si>
  <si>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</si>
  <si>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</si>
  <si>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</si>
  <si>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</si>
  <si>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</si>
  <si>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</si>
  <si>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</si>
  <si>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</si>
  <si>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</si>
  <si>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</si>
  <si>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</si>
  <si>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</si>
  <si>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</si>
  <si>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</si>
  <si>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</si>
  <si>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</si>
  <si>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</si>
  <si>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</si>
  <si>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</si>
  <si>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</si>
  <si>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</si>
  <si>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</si>
  <si>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</si>
  <si>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</si>
  <si>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</si>
  <si>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</si>
  <si>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</si>
  <si>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</si>
  <si>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</si>
  <si>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</si>
  <si>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</si>
  <si>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</si>
  <si>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</si>
  <si>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</si>
  <si>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</si>
  <si>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</si>
  <si>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</si>
  <si>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</si>
  <si>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</si>
  <si>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</si>
  <si>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</si>
  <si>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</si>
  <si>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</si>
  <si>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</si>
  <si>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</si>
  <si>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</si>
  <si>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</si>
  <si>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</si>
  <si>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</si>
  <si>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</si>
  <si>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</si>
  <si>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</si>
  <si>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</si>
  <si>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</si>
  <si>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</si>
  <si>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</si>
  <si>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</si>
  <si>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</si>
  <si>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</si>
  <si>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</si>
  <si>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</si>
  <si>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</si>
  <si>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</si>
  <si>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</si>
  <si>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</si>
  <si>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</si>
  <si>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</si>
  <si>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</si>
  <si>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</si>
  <si>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</si>
  <si>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</si>
  <si>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</si>
  <si>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</si>
  <si>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</si>
  <si>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</si>
  <si>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</si>
  <si>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</si>
  <si>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</si>
  <si>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</si>
  <si>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</si>
  <si>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</si>
  <si>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</si>
  <si>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</si>
  <si>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</si>
  <si>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</si>
  <si>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</si>
  <si>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</si>
  <si>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</si>
  <si>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</si>
  <si>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</si>
  <si>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</si>
  <si>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</si>
  <si>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</si>
  <si>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</si>
  <si>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</si>
  <si>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</si>
  <si>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</si>
  <si>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</si>
  <si>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</si>
  <si>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</si>
  <si>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</si>
  <si>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</si>
  <si>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</si>
  <si>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</si>
  <si>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</si>
  <si>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</si>
  <si>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</si>
  <si>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</si>
  <si>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</si>
  <si>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</si>
  <si>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</si>
  <si>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</si>
  <si>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</si>
  <si>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</si>
  <si>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</si>
  <si>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</si>
  <si>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</si>
  <si>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</si>
  <si>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</si>
  <si>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</si>
  <si>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</si>
  <si>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</si>
  <si>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</si>
  <si>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</si>
  <si>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</si>
  <si>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</si>
  <si>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</si>
  <si>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</si>
  <si>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</si>
  <si>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</si>
  <si>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</si>
  <si>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</si>
  <si>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</si>
  <si>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</si>
  <si>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</si>
  <si>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</si>
  <si>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</si>
  <si>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</si>
  <si>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</si>
  <si>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</si>
  <si>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</si>
  <si>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</si>
  <si>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</si>
  <si>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</si>
  <si>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</si>
  <si>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</si>
  <si>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</si>
  <si>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</si>
  <si>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</si>
  <si>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</si>
  <si>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</si>
  <si>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</si>
  <si>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</si>
  <si>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</si>
  <si>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</si>
  <si>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</si>
  <si>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</si>
  <si>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</si>
  <si>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</si>
  <si>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</si>
  <si>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</si>
  <si>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</si>
  <si>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</si>
  <si>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</si>
  <si>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</si>
  <si>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</si>
  <si>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</si>
  <si>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</si>
  <si>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</si>
  <si>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</si>
  <si>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</si>
  <si>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</si>
  <si>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</si>
  <si>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</si>
  <si>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</si>
  <si>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</si>
  <si>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</si>
  <si>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</si>
  <si>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</si>
  <si>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</si>
  <si>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</si>
  <si>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</si>
  <si>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</si>
  <si>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</si>
  <si>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</si>
  <si>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</si>
  <si>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</si>
  <si>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</si>
  <si>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</si>
  <si>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</si>
  <si>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</si>
  <si>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</si>
  <si>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</si>
  <si>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</si>
  <si>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</si>
  <si>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</si>
  <si>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</si>
  <si>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</si>
  <si>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</si>
  <si>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</si>
  <si>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</si>
  <si>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</si>
  <si>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</si>
  <si>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</si>
  <si>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</si>
  <si>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</si>
  <si>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</si>
  <si>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</si>
  <si>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</si>
  <si>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</si>
  <si>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</si>
  <si>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</si>
  <si>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</si>
  <si>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</si>
  <si>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</si>
  <si>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</si>
  <si>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</si>
  <si>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</si>
  <si>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</si>
  <si>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</si>
  <si>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</si>
  <si>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</si>
  <si>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</si>
  <si>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</si>
  <si>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</si>
  <si>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</si>
  <si>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</si>
  <si>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</si>
  <si>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</si>
  <si>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</si>
  <si>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</si>
  <si>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</si>
  <si>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</si>
  <si>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</si>
  <si>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</si>
  <si>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</si>
  <si>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</si>
  <si>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</si>
  <si>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</si>
  <si>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</si>
  <si>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</si>
  <si>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</si>
  <si>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</si>
  <si>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</si>
  <si>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</si>
  <si>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</si>
  <si>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</si>
  <si>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</si>
  <si>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</si>
  <si>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</si>
  <si>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</si>
  <si>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</si>
  <si>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</si>
  <si>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</si>
  <si>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</si>
  <si>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</si>
  <si>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</si>
  <si>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</si>
  <si>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</si>
  <si>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</si>
  <si>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</si>
  <si>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</si>
  <si>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</si>
  <si>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</si>
  <si>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</si>
  <si>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</si>
  <si>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</si>
  <si>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</si>
  <si>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</si>
  <si>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</si>
  <si>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</si>
  <si>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</si>
  <si>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</si>
  <si>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</si>
  <si>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</si>
  <si>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</si>
  <si>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</si>
  <si>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</si>
  <si>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</si>
  <si>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</si>
  <si>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</si>
  <si>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</si>
  <si>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</si>
  <si>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</si>
  <si>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</si>
  <si>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</si>
  <si>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</si>
  <si>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</si>
  <si>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</si>
  <si>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</si>
  <si>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</si>
  <si>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</si>
  <si>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</si>
  <si>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</si>
  <si>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</si>
  <si>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</si>
  <si>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</si>
  <si>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</si>
  <si>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</si>
  <si>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</si>
  <si>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</si>
  <si>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</si>
  <si>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</si>
  <si>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</si>
  <si>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</si>
  <si>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</si>
  <si>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</si>
  <si>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</si>
  <si>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</si>
  <si>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</si>
  <si>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</si>
  <si>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</si>
  <si>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</si>
  <si>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</si>
  <si>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</si>
  <si>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</si>
  <si>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</si>
  <si>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</si>
  <si>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</si>
  <si>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</si>
  <si>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</si>
  <si>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</si>
  <si>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</si>
  <si>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</si>
  <si>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</si>
  <si>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</si>
  <si>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</si>
  <si>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</si>
  <si>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</si>
  <si>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</si>
  <si>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</si>
  <si>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</si>
  <si>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</si>
  <si>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</si>
  <si>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</si>
  <si>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</si>
  <si>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</si>
  <si>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</si>
  <si>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</si>
  <si>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</si>
  <si>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</si>
  <si>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</si>
  <si>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</si>
  <si>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</si>
  <si>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</si>
  <si>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</si>
  <si>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</si>
  <si>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</si>
  <si>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</si>
  <si>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</si>
  <si>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</si>
  <si>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</si>
  <si>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</si>
  <si>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</si>
  <si>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</si>
  <si>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</si>
  <si>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</si>
  <si>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</si>
  <si>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</si>
  <si>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</si>
  <si>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</si>
  <si>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</si>
  <si>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</si>
  <si>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</si>
  <si>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</si>
  <si>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</si>
  <si>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</si>
  <si>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</si>
  <si>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</si>
  <si>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</si>
  <si>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</si>
  <si>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</si>
  <si>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</si>
  <si>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</si>
  <si>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</si>
  <si>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</si>
  <si>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</si>
  <si>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</si>
  <si>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</si>
  <si>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</si>
  <si>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</si>
  <si>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</si>
  <si>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</si>
  <si>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</si>
  <si>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</si>
  <si>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</si>
  <si>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</si>
  <si>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</si>
  <si>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</si>
  <si>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</si>
  <si>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</si>
  <si>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</si>
  <si>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</si>
  <si>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</si>
  <si>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</si>
  <si>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</si>
  <si>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</si>
  <si>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</si>
  <si>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</si>
  <si>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</si>
  <si>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</si>
  <si>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</si>
  <si>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</si>
  <si>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</si>
  <si>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</si>
  <si>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</si>
  <si>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</si>
  <si>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</si>
  <si>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</si>
  <si>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</si>
  <si>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</si>
  <si>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</si>
  <si>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</si>
  <si>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</si>
  <si>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</si>
  <si>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</si>
  <si>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</si>
  <si>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</si>
  <si>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</si>
  <si>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</si>
  <si>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</si>
  <si>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</si>
  <si>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</si>
  <si>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</si>
  <si>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</si>
  <si>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</si>
  <si>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</si>
  <si>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</si>
  <si>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</si>
  <si>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</si>
  <si>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</si>
  <si>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</si>
  <si>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</si>
  <si>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</si>
  <si>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</si>
  <si>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</si>
  <si>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</si>
  <si>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</si>
  <si>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</si>
  <si>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</si>
  <si>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</si>
  <si>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</si>
  <si>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</si>
  <si>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</si>
  <si>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</si>
  <si>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</si>
  <si>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</si>
  <si>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</si>
  <si>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</si>
  <si>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</si>
  <si>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</si>
  <si>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</si>
  <si>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</si>
  <si>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</si>
  <si>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</si>
  <si>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</si>
  <si>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</si>
  <si>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</si>
  <si>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</si>
  <si>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</si>
  <si>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</si>
  <si>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</si>
  <si>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</si>
  <si>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</si>
  <si>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</si>
  <si>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</si>
  <si>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</si>
  <si>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</si>
  <si>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</si>
  <si>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</si>
  <si>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</si>
  <si>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</si>
  <si>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</si>
  <si>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</si>
  <si>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</si>
  <si>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</si>
  <si>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</si>
  <si>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</si>
  <si>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</si>
  <si>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</si>
  <si>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</si>
  <si>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</si>
  <si>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</si>
  <si>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</si>
  <si>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</si>
  <si>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</si>
  <si>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</si>
  <si>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</si>
  <si>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</si>
  <si>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</si>
  <si>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</si>
  <si>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</si>
  <si>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</si>
  <si>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</si>
  <si>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</si>
  <si>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</si>
  <si>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</si>
  <si>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</si>
  <si>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</si>
  <si>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</si>
  <si>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</si>
  <si>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</si>
  <si>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</si>
  <si>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</si>
  <si>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</si>
  <si>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</si>
  <si>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</si>
  <si>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</si>
  <si>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</si>
  <si>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</si>
  <si>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</si>
  <si>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</si>
  <si>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</si>
  <si>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</si>
  <si>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</si>
  <si>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</si>
  <si>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</si>
  <si>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</si>
  <si>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</si>
  <si>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</si>
  <si>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</si>
  <si>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</si>
  <si>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</si>
  <si>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</si>
  <si>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</si>
  <si>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</si>
  <si>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</si>
  <si>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</si>
  <si>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</si>
  <si>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</si>
  <si>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</si>
  <si>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</si>
  <si>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</si>
  <si>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</si>
  <si>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</si>
  <si>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</si>
  <si>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</si>
  <si>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</si>
  <si>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</si>
  <si>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</si>
  <si>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</si>
  <si>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</si>
  <si>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</si>
  <si>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</si>
  <si>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</si>
  <si>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</si>
  <si>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</si>
  <si>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</si>
  <si>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</si>
  <si>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</si>
  <si>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</si>
  <si>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</si>
  <si>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</si>
  <si>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</si>
  <si>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</si>
  <si>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</si>
  <si>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</si>
  <si>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</si>
  <si>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</si>
  <si>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</si>
  <si>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</si>
  <si>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</si>
  <si>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</si>
  <si>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</si>
  <si>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</si>
  <si>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</si>
  <si>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</si>
  <si>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</si>
  <si>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</si>
  <si>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</si>
  <si>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</si>
  <si>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</si>
  <si>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</si>
  <si>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</si>
  <si>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</si>
  <si>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</si>
  <si>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</si>
  <si>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</si>
  <si>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</si>
  <si>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</si>
  <si>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</si>
  <si>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</si>
  <si>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</si>
  <si>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</si>
  <si>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</si>
  <si>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</si>
  <si>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</si>
  <si>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</si>
  <si>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</si>
  <si>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</si>
  <si>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</si>
  <si>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</si>
  <si>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</si>
  <si>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</si>
  <si>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</si>
  <si>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</si>
  <si>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</si>
  <si>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</si>
  <si>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</si>
  <si>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</si>
  <si>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</si>
  <si>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</si>
  <si>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</si>
  <si>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</si>
  <si>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</si>
  <si>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</si>
  <si>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</si>
  <si>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</si>
  <si>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</si>
  <si>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</si>
  <si>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</si>
  <si>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</si>
  <si>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</si>
  <si>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</si>
  <si>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</si>
  <si>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</si>
  <si>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</si>
  <si>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</si>
  <si>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</si>
  <si>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</si>
  <si>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</si>
  <si>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</si>
  <si>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</si>
  <si>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</si>
  <si>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</si>
  <si>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</si>
  <si>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</si>
  <si>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</si>
  <si>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</si>
  <si>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</si>
  <si>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</si>
  <si>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</si>
  <si>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</si>
  <si>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</si>
  <si>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</si>
  <si>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</si>
  <si>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</si>
  <si>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</si>
  <si>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</si>
  <si>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</si>
  <si>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</si>
  <si>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</si>
  <si>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</si>
  <si>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</si>
  <si>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</si>
  <si>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</si>
  <si>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</si>
  <si>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</si>
  <si>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</si>
  <si>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</si>
  <si>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</si>
  <si>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</si>
  <si>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</si>
  <si>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</si>
  <si>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</si>
  <si>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</si>
  <si>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</si>
  <si>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</si>
  <si>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</si>
  <si>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</si>
  <si>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</si>
  <si>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</si>
  <si>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</si>
  <si>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</si>
  <si>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</si>
  <si>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</si>
  <si>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</si>
  <si>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</si>
  <si>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</si>
  <si>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</si>
  <si>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</si>
  <si>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</si>
  <si>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</si>
  <si>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</si>
  <si>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</si>
  <si>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</si>
  <si>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</si>
  <si>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</si>
  <si>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</si>
  <si>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</si>
  <si>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</si>
  <si>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</si>
  <si>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</si>
  <si>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</si>
  <si>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</si>
  <si>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</si>
  <si>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</si>
  <si>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</si>
  <si>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</si>
  <si>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</si>
  <si>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</si>
  <si>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</si>
  <si>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</si>
  <si>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</si>
  <si>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</si>
  <si>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</si>
  <si>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</si>
  <si>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</si>
  <si>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</si>
  <si>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</si>
  <si>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</si>
  <si>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</si>
  <si>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</si>
  <si>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</si>
  <si>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</si>
  <si>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</si>
  <si>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</si>
  <si>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</si>
  <si>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</si>
  <si>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</si>
  <si>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</si>
  <si>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</si>
  <si>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</si>
  <si>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</si>
  <si>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</si>
  <si>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</si>
  <si>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</si>
  <si>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</si>
  <si>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</si>
  <si>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</si>
  <si>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</si>
  <si>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</si>
  <si>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</si>
  <si>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</si>
  <si>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</si>
  <si>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</si>
  <si>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</si>
  <si>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</si>
  <si>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</si>
  <si>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</si>
  <si>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</si>
  <si>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</si>
  <si>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</si>
  <si>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</si>
  <si>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</si>
  <si>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</si>
  <si>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</si>
  <si>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</si>
  <si>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</si>
  <si>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</si>
  <si>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</si>
  <si>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</si>
  <si>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</si>
  <si>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</si>
  <si>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</si>
  <si>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</si>
  <si>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</si>
  <si>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</si>
  <si>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</si>
  <si>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</si>
  <si>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</si>
  <si>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</si>
  <si>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</si>
  <si>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</si>
  <si>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</si>
  <si>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</si>
  <si>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</si>
  <si>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</si>
  <si>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</si>
  <si>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</si>
  <si>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</si>
  <si>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</si>
  <si>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</si>
  <si>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</si>
  <si>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</si>
  <si>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</si>
  <si>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</si>
  <si>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</si>
  <si>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</si>
  <si>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</si>
  <si>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</si>
  <si>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</si>
  <si>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</si>
  <si>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</si>
  <si>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</si>
  <si>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</si>
  <si>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</si>
  <si>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</si>
  <si>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</si>
  <si>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</si>
  <si>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</si>
  <si>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</si>
  <si>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</si>
  <si>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</si>
  <si>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</si>
  <si>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</si>
  <si>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</si>
  <si>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</si>
  <si>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</si>
  <si>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</si>
  <si>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</si>
  <si>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</si>
  <si>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</si>
  <si>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</si>
  <si>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</si>
  <si>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</si>
  <si>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</si>
  <si>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</si>
  <si>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</si>
  <si>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</si>
  <si>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</si>
  <si>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</si>
  <si>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</si>
  <si>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</si>
  <si>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</si>
  <si>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</si>
  <si>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</si>
  <si>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</si>
  <si>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</si>
  <si>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</si>
  <si>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</si>
  <si>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</si>
  <si>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</si>
  <si>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</si>
  <si>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</si>
  <si>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</si>
  <si>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</si>
  <si>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</si>
  <si>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</si>
  <si>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</si>
  <si>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</si>
  <si>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</si>
  <si>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</si>
  <si>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</si>
  <si>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</si>
  <si>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</si>
  <si>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</si>
  <si>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</si>
  <si>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</si>
  <si>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</si>
  <si>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</si>
  <si>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</si>
  <si>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</si>
  <si>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</si>
  <si>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</si>
  <si>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</si>
  <si>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</si>
  <si>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</si>
  <si>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</si>
  <si>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</si>
  <si>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</si>
  <si>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</si>
  <si>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</si>
  <si>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</si>
  <si>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</si>
  <si>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</si>
  <si>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</si>
  <si>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</si>
  <si>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</si>
  <si>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</si>
  <si>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</si>
  <si>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</si>
  <si>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</si>
  <si>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</si>
  <si>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</si>
  <si>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</si>
  <si>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</si>
  <si>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</si>
  <si>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</si>
  <si>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</si>
  <si>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</si>
  <si>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</si>
  <si>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</si>
  <si>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</si>
  <si>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</si>
  <si>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</si>
  <si>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</si>
  <si>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</si>
  <si>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</si>
  <si>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</si>
  <si>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</si>
  <si>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</si>
  <si>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</si>
  <si>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</si>
  <si>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</si>
  <si>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</si>
  <si>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</si>
  <si>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</si>
  <si>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</si>
  <si>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</si>
  <si>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</si>
  <si>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</si>
  <si>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</si>
  <si>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</si>
  <si>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</si>
  <si>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</si>
  <si>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</si>
  <si>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</si>
  <si>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</si>
  <si>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</si>
  <si>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</si>
  <si>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</si>
  <si>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</si>
  <si>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</si>
  <si>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</si>
  <si>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</si>
  <si>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</si>
  <si>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</si>
  <si>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</si>
  <si>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</si>
  <si>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</si>
  <si>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</si>
  <si>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</si>
  <si>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</si>
  <si>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</si>
  <si>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</si>
  <si>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</si>
  <si>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</si>
  <si>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</si>
  <si>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</si>
  <si>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</si>
  <si>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</si>
  <si>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</si>
  <si>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</si>
  <si>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</si>
  <si>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</si>
  <si>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</si>
  <si>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</si>
  <si>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</si>
  <si>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</si>
  <si>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</si>
  <si>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</si>
  <si>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</si>
  <si>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</si>
  <si>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</si>
  <si>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</si>
  <si>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</si>
  <si>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</si>
  <si>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</si>
  <si>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</si>
  <si>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</si>
  <si>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</si>
  <si>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</si>
  <si>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</si>
  <si>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</si>
  <si>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</si>
  <si>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</si>
  <si>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</si>
  <si>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</si>
  <si>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</si>
  <si>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</si>
  <si>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</si>
  <si>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</si>
  <si>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</si>
  <si>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</si>
  <si>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</si>
  <si>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</si>
  <si>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</si>
  <si>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</si>
  <si>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</si>
  <si>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</si>
  <si>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</si>
  <si>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</si>
  <si>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</si>
  <si>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</si>
  <si>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</si>
  <si>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</si>
  <si>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</si>
  <si>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</si>
  <si>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</si>
  <si>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</si>
  <si>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</si>
  <si>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</si>
  <si>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</si>
  <si>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</si>
  <si>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</si>
  <si>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</si>
  <si>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</si>
  <si>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</si>
  <si>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</si>
  <si>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</si>
  <si>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</si>
  <si>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</si>
  <si>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</si>
  <si>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</si>
  <si>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</si>
  <si>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</si>
  <si>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</si>
  <si>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</si>
  <si>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</si>
  <si>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</si>
  <si>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</si>
  <si>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</si>
  <si>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</si>
  <si>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</si>
  <si>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</si>
  <si>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</si>
  <si>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</si>
  <si>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</si>
  <si>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</si>
  <si>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</si>
  <si>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</si>
  <si>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</si>
  <si>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</si>
  <si>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</si>
  <si>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</si>
  <si>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</si>
  <si>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</si>
  <si>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</si>
  <si>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</si>
  <si>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</si>
  <si>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</si>
  <si>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</si>
  <si>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</si>
  <si>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</si>
  <si>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</si>
  <si>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</si>
  <si>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</si>
  <si>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</si>
  <si>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</si>
  <si>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</si>
  <si>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</si>
  <si>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</si>
  <si>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</si>
  <si>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</si>
  <si>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</si>
  <si>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</si>
  <si>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</si>
  <si>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</si>
  <si>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</si>
  <si>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</si>
  <si>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</si>
  <si>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</si>
  <si>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</si>
  <si>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</si>
  <si>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</si>
  <si>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</si>
  <si>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</si>
  <si>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</si>
  <si>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</si>
  <si>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</si>
  <si>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</si>
  <si>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</si>
  <si>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</si>
  <si>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</si>
  <si>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</si>
  <si>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</si>
  <si>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</si>
  <si>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</si>
  <si>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</si>
  <si>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</si>
  <si>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</si>
  <si>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</si>
  <si>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</si>
  <si>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</si>
  <si>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</si>
  <si>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</si>
  <si>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</si>
  <si>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</si>
  <si>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</si>
  <si>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</si>
  <si>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</si>
  <si>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</si>
  <si>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</si>
  <si>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</si>
  <si>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</si>
  <si>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</si>
  <si>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</si>
  <si>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</si>
  <si>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</si>
  <si>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</si>
  <si>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</si>
  <si>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</si>
  <si>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</si>
  <si>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</si>
  <si>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</si>
  <si>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</si>
  <si>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</si>
  <si>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</si>
  <si>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</si>
  <si>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</si>
  <si>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</si>
  <si>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</si>
  <si>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</si>
  <si>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</si>
  <si>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</si>
  <si>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</si>
  <si>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</si>
  <si>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</si>
  <si>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</si>
  <si>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</si>
  <si>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</si>
  <si>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</si>
  <si>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</si>
  <si>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</si>
  <si>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</si>
  <si>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</si>
  <si>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</si>
  <si>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</si>
  <si>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</si>
  <si>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</si>
  <si>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</si>
  <si>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</si>
  <si>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</si>
  <si>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</si>
  <si>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</si>
  <si>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</si>
  <si>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</si>
  <si>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</si>
  <si>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</si>
  <si>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</si>
  <si>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</si>
  <si>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</si>
  <si>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</si>
  <si>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</si>
  <si>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</si>
  <si>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</si>
  <si>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</si>
  <si>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</si>
  <si>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</si>
  <si>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</si>
  <si>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</si>
  <si>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</si>
  <si>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</si>
  <si>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</si>
  <si>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</si>
  <si>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</si>
  <si>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</si>
  <si>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</si>
  <si>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</si>
  <si>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</si>
  <si>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</si>
  <si>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</si>
  <si>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</si>
  <si>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</si>
  <si>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</si>
  <si>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</si>
  <si>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</si>
  <si>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</si>
  <si>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</si>
  <si>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</si>
  <si>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</si>
  <si>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</si>
  <si>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</si>
  <si>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</si>
  <si>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</si>
  <si>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</si>
  <si>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</si>
  <si>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</si>
  <si>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</si>
  <si>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</si>
  <si>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</si>
  <si>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</si>
  <si>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</si>
  <si>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</si>
  <si>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</si>
  <si>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</si>
  <si>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</si>
  <si>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</si>
  <si>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</si>
  <si>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</si>
  <si>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</si>
  <si>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</si>
  <si>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</si>
  <si>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</si>
  <si>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</si>
  <si>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</si>
  <si>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</si>
  <si>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</si>
  <si>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</si>
  <si>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</si>
  <si>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</si>
  <si>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</si>
  <si>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</si>
  <si>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</si>
  <si>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</si>
  <si>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</si>
  <si>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</si>
  <si>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</si>
  <si>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</si>
  <si>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</si>
  <si>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</si>
  <si>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</si>
  <si>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</si>
  <si>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</si>
  <si>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</si>
  <si>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</si>
  <si>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</si>
  <si>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</si>
  <si>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</si>
  <si>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</si>
  <si>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</si>
  <si>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</si>
  <si>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</si>
  <si>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</si>
  <si>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</si>
  <si>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</si>
  <si>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</si>
  <si>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</si>
  <si>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</si>
  <si>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</si>
  <si>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</si>
  <si>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</si>
  <si>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</si>
  <si>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</si>
  <si>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</si>
  <si>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</si>
  <si>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</si>
  <si>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</si>
  <si>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</si>
  <si>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</si>
  <si>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</si>
  <si>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</si>
  <si>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</si>
  <si>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</si>
  <si>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</si>
  <si>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</si>
  <si>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</si>
  <si>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</si>
  <si>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</si>
  <si>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</si>
  <si>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</si>
  <si>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</si>
  <si>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</si>
  <si>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</si>
  <si>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</si>
  <si>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</si>
  <si>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</si>
  <si>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</si>
  <si>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</si>
  <si>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</si>
  <si>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</si>
  <si>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</si>
  <si>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</si>
  <si>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</si>
  <si>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</si>
  <si>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</si>
  <si>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</si>
  <si>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</si>
  <si>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</si>
  <si>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</si>
  <si>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</si>
  <si>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</si>
  <si>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</si>
  <si>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</si>
  <si>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</si>
  <si>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</si>
  <si>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</si>
  <si>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</si>
  <si>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</si>
  <si>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</si>
  <si>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</si>
  <si>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</si>
  <si>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</si>
  <si>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</si>
  <si>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</si>
  <si>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</si>
  <si>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</si>
  <si>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</si>
  <si>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</si>
  <si>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</si>
  <si>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</si>
  <si>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</si>
  <si>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</si>
  <si>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</si>
  <si>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</si>
  <si>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</si>
  <si>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</si>
  <si>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</si>
  <si>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</si>
  <si>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</si>
  <si>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</si>
  <si>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</si>
  <si>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</si>
  <si>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</si>
  <si>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</si>
  <si>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</si>
  <si>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</si>
  <si>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</si>
  <si>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</si>
  <si>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</si>
  <si>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</si>
  <si>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</si>
  <si>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</si>
  <si>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</si>
  <si>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</si>
  <si>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</si>
  <si>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</si>
  <si>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</si>
  <si>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</si>
  <si>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</si>
  <si>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</si>
  <si>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</si>
  <si>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</si>
  <si>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</si>
  <si>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</si>
  <si>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</si>
  <si>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</si>
  <si>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</si>
  <si>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</si>
  <si>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</si>
  <si>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</si>
  <si>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</si>
  <si>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</si>
  <si>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</si>
  <si>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</si>
  <si>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</si>
  <si>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</si>
  <si>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</si>
  <si>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</si>
  <si>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</si>
  <si>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</si>
  <si>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</si>
  <si>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</si>
  <si>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</si>
  <si>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</si>
  <si>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</si>
  <si>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</si>
  <si>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</si>
  <si>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</si>
  <si>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</si>
  <si>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</si>
  <si>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</si>
  <si>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</si>
  <si>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</si>
  <si>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</si>
  <si>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</si>
  <si>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</si>
  <si>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</si>
  <si>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</si>
  <si>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</si>
  <si>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</si>
  <si>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</si>
  <si>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</si>
  <si>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</si>
  <si>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</si>
  <si>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</si>
  <si>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</si>
  <si>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</si>
  <si>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</si>
  <si>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</si>
  <si>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</si>
  <si>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</si>
  <si>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</si>
  <si>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</si>
  <si>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</si>
  <si>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</si>
  <si>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</si>
  <si>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</si>
  <si>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</si>
  <si>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</si>
  <si>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</si>
  <si>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</si>
  <si>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</si>
  <si>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</si>
  <si>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</si>
  <si>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</si>
  <si>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</si>
  <si>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</si>
  <si>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</si>
  <si>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</si>
  <si>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</si>
  <si>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</si>
  <si>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</si>
  <si>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</si>
  <si>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</si>
  <si>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</si>
  <si>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</si>
  <si>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</si>
  <si>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</si>
  <si>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</si>
  <si>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</si>
  <si>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</si>
  <si>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</si>
  <si>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</si>
  <si>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</si>
  <si>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</si>
  <si>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</si>
  <si>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</si>
  <si>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</si>
  <si>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</si>
  <si>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</si>
  <si>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</si>
  <si>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</si>
  <si>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</si>
  <si>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</si>
  <si>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</si>
  <si>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</si>
  <si>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</si>
  <si>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</si>
  <si>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</si>
  <si>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</si>
  <si>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</si>
  <si>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</si>
  <si>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</si>
  <si>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</si>
  <si>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</si>
  <si>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</si>
  <si>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</si>
  <si>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</si>
  <si>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</si>
  <si>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</si>
  <si>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</si>
  <si>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</si>
  <si>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</si>
  <si>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</si>
  <si>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</si>
  <si>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</si>
  <si>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</si>
  <si>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</si>
  <si>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</si>
  <si>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</si>
  <si>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</si>
  <si>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</si>
  <si>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</si>
  <si>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</si>
  <si>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</si>
  <si>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</si>
  <si>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</si>
  <si>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</si>
  <si>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</si>
  <si>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</si>
  <si>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</si>
  <si>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</si>
  <si>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</si>
  <si>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</si>
  <si>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</si>
  <si>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</si>
  <si>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</si>
  <si>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</si>
  <si>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</si>
  <si>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</si>
  <si>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</si>
  <si>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</si>
  <si>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</si>
  <si>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</si>
  <si>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</si>
  <si>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</si>
  <si>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</si>
  <si>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</si>
  <si>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</si>
  <si>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</si>
  <si>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</si>
  <si>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</si>
  <si>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</si>
  <si>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</si>
  <si>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</si>
  <si>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</si>
  <si>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</si>
  <si>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</si>
  <si>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</si>
  <si>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</si>
  <si>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</si>
  <si>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</si>
  <si>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</si>
  <si>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</si>
  <si>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</si>
  <si>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</si>
  <si>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</si>
  <si>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</si>
  <si>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</si>
  <si>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</si>
  <si>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</si>
  <si>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</si>
  <si>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</si>
  <si>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</si>
  <si>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</si>
  <si>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</si>
  <si>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</si>
  <si>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</si>
  <si>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</si>
  <si>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</si>
  <si>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</si>
  <si>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</si>
  <si>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</si>
  <si>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</si>
  <si>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</si>
  <si>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</si>
  <si>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</si>
  <si>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</si>
  <si>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</si>
  <si>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</si>
  <si>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</si>
  <si>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</si>
  <si>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</si>
  <si>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</si>
  <si>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</si>
  <si>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</si>
  <si>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</si>
  <si>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</si>
  <si>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</si>
  <si>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</si>
  <si>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</si>
  <si>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</si>
  <si>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</si>
  <si>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</si>
  <si>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</si>
  <si>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</si>
  <si>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</si>
  <si>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</si>
  <si>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</si>
  <si>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</si>
  <si>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</si>
  <si>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</si>
  <si>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</si>
  <si>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</si>
  <si>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</si>
  <si>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</si>
  <si>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</si>
  <si>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</si>
  <si>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</si>
  <si>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</si>
  <si>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</si>
  <si>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</si>
  <si>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</si>
  <si>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</si>
  <si>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</si>
  <si>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</si>
  <si>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</si>
  <si>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</si>
  <si>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</si>
  <si>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</si>
  <si>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</si>
  <si>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</si>
  <si>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</si>
  <si>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</si>
  <si>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</si>
  <si>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</si>
  <si>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</si>
  <si>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</si>
  <si>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</si>
  <si>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</si>
  <si>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</si>
  <si>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</si>
  <si>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</si>
  <si>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</si>
  <si>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</si>
  <si>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</si>
  <si>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</si>
  <si>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</si>
  <si>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</si>
  <si>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</si>
  <si>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</si>
  <si>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</si>
  <si>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</si>
  <si>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</si>
  <si>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</si>
  <si>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</si>
  <si>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</si>
  <si>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</si>
  <si>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</si>
  <si>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</si>
  <si>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</si>
  <si>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</si>
  <si>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</si>
  <si>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</si>
  <si>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</si>
  <si>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</si>
  <si>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</si>
  <si>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</si>
  <si>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</si>
  <si>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</si>
  <si>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</si>
  <si>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</si>
  <si>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</si>
  <si>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</si>
  <si>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</si>
  <si>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</si>
  <si>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</si>
  <si>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</si>
  <si>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</si>
  <si>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</si>
  <si>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</si>
  <si>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</si>
  <si>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</si>
  <si>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</si>
  <si>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</si>
  <si>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</si>
  <si>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</si>
  <si>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</si>
  <si>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</si>
  <si>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</si>
  <si>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</si>
  <si>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</si>
  <si>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</si>
  <si>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</si>
  <si>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</si>
  <si>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</si>
  <si>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</si>
  <si>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</si>
  <si>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</si>
  <si>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</si>
  <si>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</si>
  <si>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</si>
  <si>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</si>
  <si>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</si>
  <si>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</si>
  <si>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</si>
  <si>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</si>
  <si>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</si>
  <si>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</si>
  <si>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</si>
  <si>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</si>
  <si>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</si>
  <si>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</si>
  <si>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</si>
  <si>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</si>
  <si>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</si>
  <si>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</si>
  <si>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</si>
  <si>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</si>
  <si>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</si>
  <si>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</si>
  <si>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</si>
  <si>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</si>
  <si>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</si>
  <si>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</si>
  <si>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</si>
  <si>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</si>
  <si>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</si>
  <si>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</si>
  <si>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</si>
  <si>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</si>
  <si>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</si>
  <si>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</si>
  <si>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</si>
  <si>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</si>
  <si>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</si>
  <si>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</si>
  <si>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</si>
  <si>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</si>
  <si>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</si>
  <si>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</si>
  <si>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</si>
  <si>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</si>
  <si>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</si>
  <si>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</si>
  <si>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</si>
  <si>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</si>
  <si>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</si>
  <si>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</si>
  <si>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</si>
  <si>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</si>
  <si>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</si>
  <si>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</si>
  <si>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</si>
  <si>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</si>
  <si>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</si>
  <si>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</si>
  <si>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</si>
  <si>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</si>
  <si>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</si>
  <si>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</si>
  <si>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</si>
  <si>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</si>
  <si>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</si>
  <si>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</si>
  <si>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</si>
  <si>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</si>
  <si>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</si>
  <si>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</si>
  <si>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</si>
  <si>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</si>
  <si>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</si>
  <si>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</si>
  <si>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</si>
  <si>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</si>
  <si>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</si>
  <si>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</si>
  <si>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</si>
  <si>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</si>
  <si>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</si>
  <si>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</si>
  <si>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</si>
  <si>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</si>
  <si>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</si>
  <si>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</si>
  <si>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</si>
  <si>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</si>
  <si>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</si>
  <si>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</si>
  <si>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</si>
  <si>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</si>
  <si>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</si>
  <si>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</si>
  <si>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</si>
  <si>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</si>
  <si>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</si>
  <si>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</si>
  <si>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</si>
  <si>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</si>
  <si>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</si>
  <si>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</si>
  <si>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</si>
  <si>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</si>
  <si>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</si>
  <si>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</si>
  <si>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</si>
  <si>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</si>
  <si>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</si>
  <si>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</si>
  <si>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</si>
  <si>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</si>
  <si>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</si>
  <si>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</si>
  <si>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</si>
  <si>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</si>
  <si>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</si>
  <si>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</si>
  <si>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</si>
  <si>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</si>
  <si>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</si>
  <si>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</si>
  <si>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</si>
  <si>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</si>
  <si>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</si>
  <si>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</si>
  <si>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</si>
  <si>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</si>
  <si>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</si>
  <si>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</si>
  <si>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</si>
  <si>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</si>
  <si>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</si>
  <si>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</si>
  <si>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</si>
  <si>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</si>
  <si>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</si>
  <si>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</si>
  <si>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</si>
  <si>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</si>
  <si>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</si>
  <si>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</si>
  <si>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</si>
  <si>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</si>
  <si>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</si>
  <si>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</si>
  <si>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</si>
  <si>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</si>
  <si>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</si>
  <si>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</si>
  <si>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</si>
  <si>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</si>
  <si>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</si>
  <si>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</si>
  <si>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</si>
  <si>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</si>
  <si>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</si>
  <si>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</si>
  <si>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</si>
  <si>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</si>
  <si>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</si>
  <si>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</si>
  <si>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</si>
  <si>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</si>
  <si>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</si>
  <si>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</si>
  <si>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</si>
  <si>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</si>
  <si>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</si>
  <si>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</si>
  <si>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</si>
  <si>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</si>
  <si>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</si>
  <si>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</si>
  <si>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</si>
  <si>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</si>
  <si>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</si>
  <si>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</si>
  <si>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</si>
  <si>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</si>
  <si>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</si>
  <si>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</si>
  <si>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</si>
  <si>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</si>
  <si>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</si>
  <si>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</si>
  <si>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</si>
  <si>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</si>
  <si>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</si>
  <si>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</si>
  <si>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</si>
  <si>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</si>
  <si>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</si>
  <si>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</si>
  <si>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</si>
  <si>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</si>
  <si>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</si>
  <si>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</si>
  <si>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</si>
  <si>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</si>
  <si>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</si>
  <si>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</si>
  <si>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</si>
  <si>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</si>
  <si>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</si>
  <si>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</si>
  <si>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</si>
  <si>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</si>
  <si>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</si>
  <si>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</si>
  <si>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</si>
  <si>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</si>
  <si>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</si>
  <si>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</si>
  <si>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</si>
  <si>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</si>
  <si>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</si>
  <si>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</si>
  <si>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</si>
  <si>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</si>
  <si>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</si>
  <si>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</si>
  <si>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</si>
  <si>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</si>
  <si>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</si>
  <si>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</si>
  <si>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</si>
  <si>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</si>
  <si>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</si>
  <si>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</si>
  <si>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</si>
  <si>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</si>
  <si>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</si>
  <si>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</si>
  <si>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</si>
  <si>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</si>
  <si>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</si>
  <si>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</si>
  <si>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</si>
  <si>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</si>
  <si>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</si>
  <si>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</si>
  <si>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</si>
  <si>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</si>
  <si>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</si>
  <si>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</si>
  <si>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</si>
  <si>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</si>
  <si>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</si>
  <si>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</si>
  <si>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</si>
  <si>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</si>
  <si>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</si>
  <si>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</si>
  <si>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</si>
  <si>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</si>
  <si>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</si>
  <si>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</si>
  <si>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</si>
  <si>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</si>
  <si>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</si>
  <si>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</si>
  <si>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</si>
  <si>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</si>
  <si>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</si>
  <si>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</si>
  <si>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</si>
  <si>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</si>
  <si>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</si>
  <si>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</si>
  <si>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</si>
  <si>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</si>
  <si>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</si>
  <si>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</si>
  <si>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</si>
  <si>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</si>
  <si>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</si>
  <si>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</si>
  <si>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</si>
  <si>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</si>
  <si>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</si>
  <si>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</si>
  <si>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</si>
  <si>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</si>
  <si>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</si>
  <si>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</si>
  <si>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</si>
  <si>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</si>
  <si>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</si>
  <si>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</si>
  <si>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</si>
  <si>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</si>
  <si>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</si>
  <si>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</si>
  <si>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</si>
  <si>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</si>
  <si>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</si>
  <si>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</si>
  <si>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</si>
  <si>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</si>
  <si>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</si>
  <si>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</si>
  <si>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</si>
  <si>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</si>
  <si>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</si>
  <si>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</si>
  <si>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</si>
  <si>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</si>
  <si>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</si>
  <si>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</si>
  <si>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</si>
  <si>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</si>
  <si>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</si>
  <si>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</si>
  <si>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</si>
  <si>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</si>
  <si>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</si>
  <si>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</si>
  <si>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</si>
  <si>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</si>
  <si>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</si>
  <si>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</si>
  <si>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</si>
  <si>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</si>
  <si>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</si>
  <si>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</si>
  <si>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</si>
  <si>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</si>
  <si>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</si>
  <si>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</si>
  <si>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</si>
  <si>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</si>
  <si>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</si>
  <si>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</si>
  <si>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</si>
  <si>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</si>
  <si>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</si>
  <si>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</si>
  <si>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</si>
  <si>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</si>
  <si>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</si>
  <si>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</si>
  <si>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</si>
  <si>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</si>
  <si>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</si>
  <si>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</si>
  <si>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</si>
  <si>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</si>
  <si>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</si>
  <si>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</si>
  <si>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</si>
  <si>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</si>
  <si>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</si>
  <si>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</si>
  <si>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</si>
  <si>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</si>
  <si>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</si>
  <si>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</si>
  <si>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</si>
  <si>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</si>
  <si>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</si>
  <si>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</si>
  <si>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</si>
  <si>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</si>
  <si>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</si>
  <si>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</si>
  <si>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</si>
  <si>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</si>
  <si>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</si>
  <si>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</si>
  <si>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</si>
  <si>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</si>
  <si>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</si>
  <si>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</si>
  <si>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</si>
  <si>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</si>
  <si>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</si>
  <si>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</si>
  <si>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</si>
  <si>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</si>
  <si>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</si>
  <si>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</si>
  <si>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</si>
  <si>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</si>
  <si>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</si>
  <si>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</si>
  <si>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</si>
  <si>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</si>
  <si>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</si>
  <si>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</si>
  <si>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</si>
  <si>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</si>
  <si>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</si>
  <si>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</si>
  <si>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</si>
  <si>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</si>
  <si>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</si>
  <si>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</si>
  <si>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</si>
  <si>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</si>
  <si>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</si>
  <si>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</si>
  <si>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</si>
  <si>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</si>
  <si>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</si>
  <si>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</si>
  <si>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</si>
  <si>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</si>
  <si>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</si>
  <si>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</si>
  <si>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</si>
  <si>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</si>
  <si>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</si>
  <si>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</si>
  <si>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</si>
  <si>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</si>
  <si>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</si>
  <si>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</si>
  <si>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</si>
  <si>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</si>
  <si>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</si>
  <si>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</si>
  <si>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</si>
  <si>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</si>
  <si>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</si>
  <si>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</si>
  <si>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</si>
  <si>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</si>
  <si>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</si>
  <si>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</si>
  <si>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</si>
  <si>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</si>
  <si>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</si>
  <si>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</si>
  <si>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</si>
  <si>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</si>
  <si>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</si>
  <si>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</si>
  <si>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</si>
  <si>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</si>
  <si>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</si>
  <si>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</si>
  <si>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</si>
  <si>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</si>
  <si>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</si>
  <si>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</si>
  <si>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</si>
  <si>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</si>
  <si>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</si>
  <si>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</si>
  <si>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</si>
  <si>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</si>
  <si>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</si>
  <si>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</si>
  <si>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</si>
  <si>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</si>
  <si>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</si>
  <si>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</si>
  <si>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</si>
  <si>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</si>
  <si>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</si>
  <si>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</si>
  <si>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</si>
  <si>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</si>
  <si>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</si>
  <si>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</si>
  <si>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</si>
  <si>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</si>
  <si>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</si>
  <si>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</si>
  <si>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</si>
  <si>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</si>
  <si>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</si>
  <si>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</si>
  <si>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</si>
  <si>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</si>
  <si>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</si>
  <si>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</si>
  <si>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</si>
  <si>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</si>
  <si>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</si>
  <si>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</si>
  <si>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</si>
  <si>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</si>
  <si>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</si>
  <si>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</si>
  <si>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</si>
  <si>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</si>
  <si>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</si>
  <si>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</si>
  <si>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</si>
  <si>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</si>
  <si>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</si>
  <si>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</si>
  <si>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</si>
  <si>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</si>
  <si>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</si>
  <si>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</si>
  <si>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</si>
  <si>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</si>
  <si>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</si>
  <si>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</si>
  <si>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</si>
  <si>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</si>
  <si>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</si>
  <si>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</si>
  <si>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</si>
  <si>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</si>
  <si>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</si>
  <si>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</si>
  <si>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</si>
  <si>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</si>
  <si>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</si>
  <si>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</si>
  <si>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</si>
  <si>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</si>
  <si>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</si>
  <si>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</si>
  <si>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</si>
  <si>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</si>
  <si>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</si>
  <si>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</si>
  <si>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</si>
  <si>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</si>
  <si>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</si>
  <si>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</si>
  <si>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</si>
  <si>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</si>
  <si>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</si>
  <si>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</si>
  <si>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</si>
  <si>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</si>
  <si>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</si>
  <si>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</si>
  <si>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</si>
  <si>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</si>
  <si>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</si>
  <si>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</si>
  <si>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</si>
  <si>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</si>
  <si>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</si>
  <si>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</si>
  <si>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</si>
  <si>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</si>
  <si>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</si>
  <si>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</si>
  <si>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</si>
  <si>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</si>
  <si>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</si>
  <si>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</si>
  <si>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</si>
  <si>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</si>
  <si>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</si>
  <si>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</si>
  <si>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</si>
  <si>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</si>
  <si>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</si>
  <si>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</si>
  <si>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</si>
  <si>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</si>
  <si>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</si>
  <si>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</si>
  <si>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</si>
  <si>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</si>
  <si>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</si>
  <si>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</si>
  <si>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</si>
  <si>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</si>
  <si>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</si>
  <si>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</si>
  <si>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</si>
  <si>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</si>
  <si>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</si>
  <si>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</si>
  <si>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</si>
  <si>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</si>
  <si>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</si>
  <si>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</si>
  <si>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</si>
  <si>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</si>
  <si>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</si>
  <si>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</si>
  <si>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</si>
  <si>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</si>
  <si>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</si>
  <si>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</si>
  <si>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</si>
  <si>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</si>
  <si>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</si>
  <si>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</si>
  <si>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</si>
  <si>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</si>
  <si>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</si>
  <si>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</si>
  <si>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</si>
  <si>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</si>
  <si>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</si>
  <si>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</si>
  <si>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</si>
  <si>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</si>
  <si>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</si>
  <si>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</si>
  <si>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</si>
  <si>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</si>
  <si>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</si>
  <si>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</si>
  <si>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</si>
  <si>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</si>
  <si>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</si>
  <si>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</si>
  <si>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</si>
  <si>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</si>
  <si>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</si>
  <si>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</si>
  <si>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</si>
  <si>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</si>
  <si>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</si>
  <si>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</si>
  <si>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</si>
  <si>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</si>
  <si>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</si>
  <si>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</si>
  <si>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</si>
  <si>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</si>
  <si>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</si>
  <si>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</si>
  <si>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</si>
  <si>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</si>
  <si>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</si>
  <si>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</si>
  <si>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</si>
  <si>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</si>
  <si>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</si>
  <si>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</si>
  <si>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</si>
  <si>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</si>
  <si>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</si>
  <si>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</si>
  <si>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</si>
  <si>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</si>
  <si>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</si>
  <si>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</si>
  <si>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</si>
  <si>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</si>
  <si>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</si>
  <si>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</si>
  <si>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</si>
  <si>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</si>
  <si>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</si>
  <si>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</si>
  <si>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</si>
  <si>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</si>
  <si>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</si>
  <si>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</si>
  <si>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</si>
  <si>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</si>
  <si>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</si>
  <si>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</si>
  <si>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</si>
  <si>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</si>
  <si>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</si>
  <si>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</si>
  <si>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</si>
  <si>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</si>
  <si>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</si>
  <si>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</si>
  <si>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</si>
  <si>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</si>
  <si>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</si>
  <si>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</si>
  <si>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</si>
  <si>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</si>
  <si>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</si>
  <si>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</si>
  <si>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</si>
  <si>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</si>
  <si>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</si>
  <si>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</si>
  <si>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</si>
  <si>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</si>
  <si>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</si>
  <si>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</si>
  <si>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</si>
  <si>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</si>
  <si>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</si>
  <si>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</si>
  <si>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</si>
  <si>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</si>
  <si>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</si>
  <si>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</si>
  <si>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</si>
  <si>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</si>
  <si>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</si>
  <si>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</si>
  <si>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</si>
  <si>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</si>
  <si>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</si>
  <si>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</si>
  <si>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</si>
  <si>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</si>
  <si>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</si>
  <si>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</si>
  <si>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</si>
  <si>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</si>
  <si>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</si>
  <si>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</si>
  <si>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</si>
  <si>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</si>
  <si>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</si>
  <si>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</si>
  <si>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</si>
  <si>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</si>
  <si>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</si>
  <si>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</si>
  <si>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</si>
  <si>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</si>
  <si>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</si>
  <si>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</si>
  <si>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</si>
  <si>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</si>
  <si>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</si>
  <si>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</si>
  <si>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</si>
  <si>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</si>
  <si>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</si>
  <si>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</si>
  <si>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</si>
  <si>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</si>
  <si>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</si>
  <si>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</si>
  <si>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</si>
  <si>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</si>
  <si>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</si>
  <si>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</si>
  <si>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</si>
  <si>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</si>
  <si>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</si>
  <si>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</si>
  <si>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</si>
  <si>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</si>
  <si>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</si>
  <si>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</si>
  <si>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</si>
  <si>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</si>
  <si>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</si>
  <si>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</si>
  <si>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</si>
  <si>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</si>
  <si>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</si>
  <si>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</si>
  <si>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</si>
  <si>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</si>
  <si>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</si>
  <si>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</si>
  <si>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</si>
  <si>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</si>
  <si>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</si>
  <si>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</si>
  <si>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</si>
  <si>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</si>
  <si>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</si>
  <si>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</si>
  <si>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</si>
  <si>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</si>
  <si>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</si>
  <si>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</si>
  <si>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</si>
  <si>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</si>
  <si>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</si>
  <si>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</si>
  <si>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</si>
  <si>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</si>
  <si>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</si>
  <si>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</si>
  <si>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</si>
  <si>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</si>
  <si>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</si>
  <si>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</si>
  <si>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</si>
  <si>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</si>
  <si>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</si>
  <si>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</si>
  <si>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</si>
  <si>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</si>
  <si>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</si>
  <si>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</si>
  <si>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</si>
  <si>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</si>
  <si>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</si>
  <si>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</si>
  <si>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</si>
  <si>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</si>
  <si>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</si>
  <si>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</si>
  <si>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</si>
  <si>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</si>
  <si>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</si>
  <si>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</si>
  <si>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</si>
  <si>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</si>
  <si>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</si>
  <si>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</si>
  <si>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</si>
  <si>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</si>
  <si>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</si>
  <si>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</si>
  <si>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</si>
  <si>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</si>
  <si>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</si>
  <si>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</si>
  <si>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</si>
  <si>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</si>
  <si>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</si>
  <si>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</si>
  <si>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</si>
  <si>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</si>
  <si>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</si>
  <si>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</si>
  <si>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</si>
  <si>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</si>
  <si>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</si>
  <si>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</si>
  <si>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</si>
  <si>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</si>
  <si>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</si>
  <si>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</si>
  <si>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</si>
  <si>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</si>
  <si>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</si>
  <si>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</si>
  <si>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</si>
  <si>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</si>
  <si>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</si>
  <si>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</si>
  <si>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</si>
  <si>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</si>
  <si>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</si>
  <si>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</si>
  <si>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</si>
  <si>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</si>
  <si>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</si>
  <si>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</si>
  <si>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</si>
  <si>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</si>
  <si>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</si>
  <si>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</si>
  <si>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</si>
  <si>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</si>
  <si>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</si>
  <si>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</si>
  <si>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</si>
  <si>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</si>
  <si>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</si>
  <si>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</si>
  <si>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</si>
  <si>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</si>
  <si>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</si>
  <si>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</si>
  <si>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</si>
  <si>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</si>
  <si>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</si>
  <si>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</si>
  <si>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</si>
  <si>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</si>
  <si>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</si>
  <si>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</si>
  <si>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</si>
  <si>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</si>
  <si>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</si>
  <si>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</si>
  <si>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</si>
  <si>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</si>
  <si>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</si>
  <si>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</si>
  <si>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</si>
  <si>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</si>
  <si>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</si>
  <si>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</si>
  <si>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</si>
  <si>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</si>
  <si>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</si>
  <si>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</si>
  <si>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</si>
  <si>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</si>
  <si>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</si>
  <si>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</si>
  <si>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</si>
  <si>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</si>
  <si>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</si>
  <si>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</si>
  <si>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</si>
  <si>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</si>
  <si>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</si>
  <si>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</si>
  <si>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</si>
  <si>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</si>
  <si>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</si>
  <si>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</si>
  <si>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</si>
  <si>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</si>
  <si>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</si>
  <si>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</si>
  <si>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</si>
  <si>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</si>
  <si>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</si>
  <si>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</si>
  <si>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</si>
  <si>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</si>
  <si>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</si>
  <si>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</si>
  <si>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</si>
  <si>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</si>
  <si>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</si>
  <si>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</si>
  <si>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</si>
  <si>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</si>
  <si>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</si>
  <si>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</si>
  <si>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</si>
  <si>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</si>
  <si>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</si>
  <si>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</si>
  <si>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</si>
  <si>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</si>
  <si>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</si>
  <si>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</si>
  <si>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</si>
  <si>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</si>
  <si>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</si>
  <si>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</si>
  <si>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</si>
  <si>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</si>
  <si>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</si>
  <si>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</si>
  <si>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</si>
  <si>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</si>
  <si>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</si>
  <si>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</si>
  <si>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</si>
  <si>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</si>
  <si>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</si>
  <si>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</si>
  <si>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</si>
  <si>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</si>
  <si>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</si>
  <si>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</si>
  <si>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</si>
  <si>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</si>
  <si>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</si>
  <si>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</si>
  <si>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</si>
  <si>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</si>
  <si>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</si>
  <si>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</si>
  <si>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</si>
  <si>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</si>
  <si>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</si>
  <si>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</si>
  <si>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</si>
  <si>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</si>
  <si>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</si>
  <si>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</si>
  <si>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</si>
  <si>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</si>
  <si>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</si>
  <si>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</si>
  <si>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</si>
  <si>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</si>
  <si>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</si>
  <si>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</si>
  <si>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</si>
  <si>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</si>
  <si>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</si>
  <si>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</si>
  <si>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</si>
  <si>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</si>
  <si>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</si>
  <si>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</si>
  <si>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</si>
  <si>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</si>
  <si>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</si>
  <si>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</si>
  <si>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</si>
  <si>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</si>
  <si>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</si>
  <si>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</si>
  <si>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</si>
  <si>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</si>
  <si>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</si>
  <si>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</si>
  <si>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</si>
  <si>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</si>
  <si>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</si>
  <si>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</si>
  <si>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</si>
  <si>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</si>
  <si>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</si>
  <si>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</si>
  <si>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</si>
  <si>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</si>
  <si>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</si>
  <si>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</si>
  <si>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</si>
  <si>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</si>
  <si>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</si>
  <si>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</si>
  <si>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</si>
  <si>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</si>
  <si>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</si>
  <si>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</si>
  <si>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</si>
  <si>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</si>
  <si>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</si>
  <si>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</si>
  <si>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</si>
  <si>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</si>
  <si>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</si>
  <si>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</si>
  <si>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</si>
  <si>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</si>
  <si>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</si>
  <si>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</si>
  <si>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</si>
  <si>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</si>
  <si>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</si>
  <si>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</si>
  <si>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</si>
  <si>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</si>
  <si>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</si>
  <si>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</si>
  <si>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</si>
  <si>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</si>
  <si>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</si>
  <si>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</si>
  <si>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</si>
  <si>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</si>
  <si>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</si>
  <si>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</si>
  <si>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</si>
  <si>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</si>
  <si>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</si>
  <si>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</si>
  <si>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</si>
  <si>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</si>
  <si>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</si>
  <si>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</si>
  <si>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</si>
  <si>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</si>
  <si>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</si>
  <si>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</si>
  <si>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</si>
  <si>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</si>
  <si>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</si>
  <si>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</si>
  <si>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</si>
  <si>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</si>
  <si>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</si>
  <si>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</si>
  <si>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</si>
  <si>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</si>
  <si>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</si>
  <si>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</si>
  <si>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</si>
  <si>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</si>
  <si>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</si>
  <si>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</si>
  <si>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</si>
  <si>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</si>
  <si>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</si>
  <si>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</si>
  <si>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</si>
  <si>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</si>
  <si>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</si>
  <si>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</si>
  <si>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</si>
  <si>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</si>
  <si>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</si>
  <si>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</si>
  <si>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</si>
  <si>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</si>
  <si>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</si>
  <si>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</si>
  <si>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</si>
  <si>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</si>
  <si>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</si>
  <si>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</si>
  <si>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</si>
  <si>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</si>
  <si>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</si>
  <si>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</si>
  <si>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</si>
  <si>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</si>
  <si>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</si>
  <si>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</si>
  <si>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</si>
  <si>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</si>
  <si>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</si>
  <si>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</si>
  <si>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</si>
  <si>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</si>
  <si>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</si>
  <si>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</si>
  <si>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</si>
  <si>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</si>
  <si>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</si>
  <si>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</si>
  <si>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</si>
  <si>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</si>
  <si>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</si>
  <si>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</si>
  <si>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</si>
  <si>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</si>
  <si>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</si>
  <si>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</si>
  <si>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</si>
  <si>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</si>
  <si>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</si>
  <si>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</si>
  <si>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</si>
  <si>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</si>
  <si>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</si>
  <si>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</si>
  <si>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</si>
  <si>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</si>
  <si>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</si>
  <si>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</si>
  <si>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</si>
  <si>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</si>
  <si>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</si>
  <si>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</si>
  <si>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</si>
  <si>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</si>
  <si>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</si>
  <si>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</si>
  <si>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</si>
  <si>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</si>
  <si>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</si>
  <si>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</si>
  <si>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</si>
  <si>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</si>
  <si>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</si>
  <si>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</si>
  <si>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</si>
  <si>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</si>
  <si>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</si>
  <si>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</si>
  <si>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</si>
  <si>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</si>
  <si>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</si>
  <si>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</si>
  <si>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</si>
  <si>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</si>
  <si>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</si>
  <si>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</si>
  <si>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</si>
  <si>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</si>
  <si>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</si>
  <si>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</si>
  <si>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</si>
  <si>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</si>
  <si>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</si>
  <si>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</si>
  <si>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</si>
  <si>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</si>
  <si>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</si>
  <si>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</si>
  <si>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</si>
  <si>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</si>
  <si>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</si>
  <si>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</si>
  <si>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</si>
  <si>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</si>
  <si>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</si>
  <si>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</si>
  <si>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</si>
  <si>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</si>
  <si>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</si>
  <si>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</si>
  <si>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</si>
  <si>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</si>
  <si>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</si>
  <si>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</si>
  <si>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</si>
  <si>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</si>
  <si>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</si>
  <si>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</si>
  <si>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</si>
  <si>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</si>
  <si>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</si>
  <si>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</si>
  <si>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</si>
  <si>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</si>
  <si>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</si>
  <si>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</si>
  <si>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</si>
  <si>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</si>
  <si>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</si>
  <si>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</si>
  <si>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</si>
  <si>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</si>
  <si>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</si>
  <si>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</si>
  <si>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</si>
  <si>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</si>
  <si>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</si>
  <si>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</si>
  <si>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</si>
  <si>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</si>
  <si>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</si>
  <si>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</si>
  <si>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</si>
  <si>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</si>
  <si>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</si>
  <si>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</si>
  <si>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</si>
  <si>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</si>
  <si>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</si>
  <si>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</si>
  <si>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</si>
  <si>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</si>
  <si>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</si>
  <si>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</si>
  <si>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</si>
  <si>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</si>
  <si>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</si>
  <si>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</si>
  <si>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</si>
  <si>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</si>
  <si>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</si>
  <si>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</si>
  <si>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</si>
  <si>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</si>
  <si>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</si>
  <si>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</si>
  <si>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</si>
  <si>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</si>
  <si>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</si>
  <si>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</si>
  <si>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</si>
  <si>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</si>
  <si>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</si>
  <si>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</si>
  <si>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</si>
  <si>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</si>
  <si>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</si>
  <si>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</si>
  <si>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</si>
  <si>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</si>
  <si>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</si>
  <si>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</si>
  <si>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</si>
  <si>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</si>
  <si>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</si>
  <si>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</si>
  <si>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</si>
  <si>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</si>
  <si>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</si>
  <si>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</si>
  <si>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</si>
  <si>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</si>
  <si>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</si>
  <si>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</si>
  <si>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</si>
  <si>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</si>
  <si>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</si>
  <si>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</si>
  <si>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</si>
  <si>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</si>
  <si>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</si>
  <si>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</si>
  <si>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</si>
  <si>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</si>
  <si>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</si>
  <si>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</si>
  <si>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</si>
  <si>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</si>
  <si>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</si>
  <si>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</si>
  <si>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</si>
  <si>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</si>
  <si>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</si>
  <si>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</si>
  <si>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</si>
  <si>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</si>
  <si>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</si>
  <si>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</si>
  <si>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</si>
  <si>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</si>
  <si>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</si>
  <si>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</si>
  <si>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</si>
  <si>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</si>
  <si>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</si>
  <si>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</si>
  <si>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</si>
  <si>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</si>
  <si>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</si>
  <si>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</si>
  <si>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</si>
  <si>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</si>
  <si>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</si>
  <si>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</si>
  <si>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</si>
  <si>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</si>
  <si>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</si>
  <si>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</si>
  <si>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</si>
  <si>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</si>
  <si>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</si>
  <si>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</si>
  <si>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</si>
  <si>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</si>
  <si>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</si>
  <si>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</si>
  <si>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</si>
  <si>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</si>
  <si>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</si>
  <si>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</si>
  <si>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</si>
  <si>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</si>
  <si>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</si>
  <si>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</si>
  <si>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</si>
  <si>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</si>
  <si>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</si>
  <si>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</si>
  <si>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</si>
  <si>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</si>
  <si>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</si>
  <si>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</si>
  <si>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</si>
  <si>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</si>
  <si>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</si>
  <si>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</si>
  <si>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</si>
  <si>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</si>
  <si>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</si>
  <si>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</si>
  <si>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</si>
  <si>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</si>
  <si>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</si>
  <si>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</si>
  <si>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</si>
  <si>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</si>
  <si>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</si>
  <si>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</si>
  <si>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</si>
  <si>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</si>
  <si>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</si>
  <si>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</si>
  <si>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</si>
  <si>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</si>
  <si>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</si>
  <si>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</si>
  <si>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</si>
  <si>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</si>
  <si>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</si>
  <si>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</si>
  <si>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</si>
  <si>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</si>
  <si>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</si>
  <si>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</si>
  <si>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</si>
  <si>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</si>
  <si>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</si>
  <si>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</si>
  <si>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</si>
  <si>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</si>
  <si>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</si>
  <si>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</si>
  <si>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</si>
  <si>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</si>
  <si>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</si>
  <si>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</si>
  <si>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</si>
  <si>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</si>
  <si>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</si>
  <si>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</si>
  <si>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</si>
  <si>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</si>
  <si>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</si>
  <si>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</si>
  <si>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</si>
  <si>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</si>
  <si>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</si>
  <si>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</si>
  <si>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</si>
  <si>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</si>
  <si>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</si>
  <si>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</si>
  <si>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</si>
  <si>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</si>
  <si>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</si>
  <si>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</si>
  <si>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</si>
  <si>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</si>
  <si>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</si>
  <si>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</si>
  <si>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</si>
  <si>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</si>
  <si>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</si>
  <si>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</si>
  <si>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</si>
  <si>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</si>
  <si>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</si>
  <si>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</si>
  <si>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</si>
  <si>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</si>
  <si>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</si>
  <si>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</si>
  <si>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</si>
  <si>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</si>
  <si>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</si>
  <si>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</si>
  <si>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</si>
  <si>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</si>
  <si>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</si>
  <si>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</si>
  <si>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</si>
  <si>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</si>
  <si>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</si>
  <si>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</si>
  <si>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</si>
  <si>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</si>
  <si>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</si>
  <si>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</si>
  <si>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</si>
  <si>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</si>
  <si>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</si>
  <si>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</si>
  <si>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</si>
  <si>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</si>
  <si>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</si>
  <si>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</si>
  <si>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</si>
  <si>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</si>
  <si>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</si>
  <si>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</si>
  <si>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</si>
  <si>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</si>
  <si>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</si>
  <si>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</si>
  <si>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</si>
  <si>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</si>
  <si>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</si>
  <si>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</si>
  <si>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</si>
  <si>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</si>
  <si>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</si>
  <si>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</si>
  <si>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</si>
  <si>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</si>
  <si>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</si>
  <si>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</si>
  <si>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</si>
  <si>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</si>
  <si>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</si>
  <si>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</si>
  <si>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</si>
  <si>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</si>
  <si>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</si>
  <si>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</si>
  <si>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</si>
  <si>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</si>
  <si>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</si>
  <si>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</si>
  <si>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</si>
  <si>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</si>
  <si>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</si>
  <si>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</si>
  <si>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</si>
  <si>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</si>
  <si>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</si>
  <si>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</si>
  <si>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</si>
  <si>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</si>
  <si>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</si>
  <si>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</si>
  <si>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</si>
  <si>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</si>
  <si>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</si>
  <si>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</si>
  <si>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</si>
  <si>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</si>
  <si>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</si>
  <si>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</si>
  <si>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</si>
  <si>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</si>
  <si>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</si>
  <si>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</si>
  <si>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</si>
  <si>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</si>
  <si>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</si>
  <si>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</si>
  <si>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</si>
  <si>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</si>
  <si>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</si>
  <si>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</si>
  <si>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</si>
  <si>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</si>
  <si>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</si>
  <si>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</si>
  <si>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</si>
  <si>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</si>
  <si>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</si>
  <si>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</si>
  <si>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</si>
  <si>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</si>
  <si>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</si>
  <si>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</si>
  <si>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</si>
  <si>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</si>
  <si>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</si>
  <si>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</si>
  <si>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</si>
  <si>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</si>
  <si>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</si>
  <si>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</si>
  <si>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</si>
  <si>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</si>
  <si>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</si>
  <si>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</si>
  <si>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</si>
  <si>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</si>
  <si>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</si>
  <si>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</si>
  <si>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</si>
  <si>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</si>
  <si>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</si>
  <si>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</si>
  <si>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</si>
  <si>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</si>
  <si>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</si>
  <si>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</si>
  <si>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</si>
  <si>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</si>
  <si>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</si>
  <si>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</si>
  <si>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</si>
  <si>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</si>
  <si>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</si>
  <si>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</si>
  <si>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</si>
  <si>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</si>
  <si>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</si>
  <si>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</si>
  <si>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</si>
  <si>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</si>
  <si>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</si>
  <si>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</si>
  <si>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</si>
  <si>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</si>
  <si>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</si>
  <si>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</si>
  <si>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</si>
  <si>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</si>
  <si>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</si>
  <si>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</si>
  <si>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</si>
  <si>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</si>
  <si>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</si>
  <si>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</si>
  <si>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</si>
  <si>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</si>
  <si>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</si>
  <si>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</si>
  <si>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</si>
  <si>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</si>
  <si>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</si>
  <si>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</si>
  <si>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</si>
  <si>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</si>
  <si>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</si>
  <si>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</si>
  <si>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</si>
  <si>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</si>
  <si>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</si>
  <si>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</si>
  <si>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</si>
  <si>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</si>
  <si>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</si>
  <si>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</si>
  <si>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</si>
  <si>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</si>
  <si>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</si>
  <si>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</si>
  <si>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</si>
  <si>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</si>
  <si>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</si>
  <si>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</si>
  <si>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</si>
  <si>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</si>
  <si>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</si>
  <si>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</si>
  <si>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</si>
  <si>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</si>
  <si>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</si>
  <si>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</si>
  <si>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</si>
  <si>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</si>
  <si>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</si>
  <si>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</si>
  <si>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</si>
  <si>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</si>
  <si>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</si>
  <si>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</si>
  <si>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</si>
  <si>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</si>
  <si>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</si>
  <si>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</si>
  <si>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</si>
  <si>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</si>
  <si>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</si>
  <si>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</si>
  <si>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</si>
  <si>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</si>
  <si>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</si>
  <si>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</si>
  <si>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</si>
  <si>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</si>
  <si>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</si>
  <si>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</si>
  <si>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</si>
  <si>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</si>
  <si>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</si>
  <si>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</si>
  <si>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</si>
  <si>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</si>
  <si>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</si>
  <si>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</si>
  <si>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</si>
  <si>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</si>
  <si>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</si>
  <si>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</si>
  <si>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</si>
  <si>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</si>
  <si>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</si>
  <si>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</si>
  <si>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</si>
  <si>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</si>
  <si>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</si>
  <si>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</si>
  <si>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</si>
  <si>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</si>
  <si>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</si>
  <si>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</si>
  <si>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</si>
  <si>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</si>
  <si>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</si>
  <si>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</si>
  <si>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</si>
  <si>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</si>
  <si>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</si>
  <si>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</si>
  <si>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</si>
  <si>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</si>
  <si>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</si>
  <si>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</si>
  <si>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</si>
  <si>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</si>
  <si>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</si>
  <si>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</si>
  <si>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</si>
  <si>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</si>
  <si>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</si>
  <si>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</si>
  <si>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</si>
  <si>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</si>
  <si>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</si>
  <si>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</si>
  <si>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</si>
  <si>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</si>
  <si>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</si>
  <si>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</si>
  <si>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</si>
  <si>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</si>
  <si>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</si>
  <si>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</si>
  <si>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</si>
  <si>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</si>
  <si>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</si>
  <si>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</si>
  <si>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</si>
  <si>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</si>
  <si>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</si>
  <si>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</si>
  <si>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</si>
  <si>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</si>
  <si>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</si>
  <si>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</si>
  <si>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</si>
  <si>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</si>
  <si>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</si>
  <si>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</si>
  <si>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</si>
  <si>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</si>
  <si>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</si>
  <si>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</si>
  <si>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</si>
  <si>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</si>
  <si>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</si>
  <si>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</si>
  <si>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</si>
  <si>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</si>
  <si>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</si>
  <si>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</si>
  <si>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</si>
  <si>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</si>
  <si>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</si>
  <si>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</si>
  <si>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</si>
  <si>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</si>
  <si>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</si>
  <si>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</si>
  <si>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</si>
  <si>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</si>
  <si>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</si>
  <si>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</si>
  <si>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</si>
  <si>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</si>
  <si>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</si>
  <si>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</si>
  <si>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</si>
  <si>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</si>
  <si>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</si>
  <si>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</si>
  <si>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</si>
  <si>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</si>
  <si>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</si>
  <si>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</si>
  <si>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</si>
  <si>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</si>
  <si>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</si>
  <si>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</si>
  <si>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</si>
  <si>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</si>
  <si>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</si>
  <si>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</si>
  <si>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</si>
  <si>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</si>
  <si>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</si>
  <si>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</si>
  <si>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</si>
  <si>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</si>
  <si>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</si>
  <si>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</si>
  <si>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</si>
  <si>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</si>
  <si>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</si>
  <si>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</si>
  <si>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</si>
  <si>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</si>
  <si>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</si>
  <si>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</si>
  <si>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</si>
  <si>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</si>
  <si>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</si>
  <si>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</si>
  <si>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</si>
  <si>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</si>
  <si>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</si>
  <si>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</si>
  <si>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</si>
  <si>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</si>
  <si>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</si>
  <si>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</si>
  <si>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</si>
  <si>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</si>
  <si>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</si>
  <si>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</si>
  <si>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</si>
  <si>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</si>
  <si>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</si>
  <si>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</si>
  <si>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</si>
  <si>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</si>
  <si>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</si>
  <si>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</si>
  <si>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</si>
  <si>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</si>
  <si>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</si>
  <si>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</si>
  <si>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</si>
  <si>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</si>
  <si>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</si>
  <si>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</si>
  <si>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</si>
  <si>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</si>
  <si>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</si>
  <si>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</si>
  <si>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</si>
  <si>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</si>
  <si>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</si>
  <si>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</si>
  <si>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</si>
  <si>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</si>
  <si>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</si>
  <si>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</si>
  <si>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</si>
  <si>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</si>
  <si>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</si>
  <si>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</si>
  <si>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</si>
  <si>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</si>
  <si>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</si>
  <si>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</si>
  <si>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</si>
  <si>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</si>
  <si>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</si>
  <si>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</si>
  <si>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</si>
  <si>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</si>
  <si>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</si>
  <si>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</si>
  <si>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</si>
  <si>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</si>
  <si>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</si>
  <si>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</si>
  <si>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</si>
  <si>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</si>
  <si>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</si>
  <si>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</si>
  <si>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</si>
  <si>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</si>
  <si>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</si>
  <si>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</si>
  <si>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</si>
  <si>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</si>
  <si>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</si>
  <si>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</si>
  <si>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</si>
  <si>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</si>
  <si>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</si>
  <si>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</si>
  <si>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</si>
  <si>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</si>
  <si>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</si>
  <si>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</si>
  <si>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</si>
  <si>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</si>
  <si>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</si>
  <si>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</si>
  <si>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</si>
  <si>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</si>
  <si>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</si>
  <si>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</si>
  <si>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</si>
  <si>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</si>
  <si>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</si>
  <si>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</si>
  <si>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</si>
  <si>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</si>
  <si>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</si>
  <si>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</si>
  <si>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</si>
  <si>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</si>
  <si>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</si>
  <si>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</si>
  <si>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</si>
  <si>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</si>
  <si>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</si>
  <si>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</si>
  <si>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</si>
  <si>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</si>
  <si>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</si>
  <si>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</si>
  <si>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</si>
  <si>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</si>
  <si>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</si>
  <si>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</si>
  <si>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</si>
  <si>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</si>
  <si>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</si>
  <si>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</si>
  <si>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</si>
  <si>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</si>
  <si>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</si>
  <si>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</si>
  <si>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</si>
  <si>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</si>
  <si>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</si>
  <si>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</si>
  <si>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</si>
  <si>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</si>
  <si>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</si>
  <si>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</si>
  <si>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</si>
  <si>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</si>
  <si>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</si>
  <si>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</si>
  <si>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</si>
  <si>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</si>
  <si>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</si>
  <si>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</si>
  <si>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</si>
  <si>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</si>
  <si>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</si>
  <si>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</si>
  <si>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</si>
  <si>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</si>
  <si>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</si>
  <si>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</si>
  <si>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</si>
  <si>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</si>
  <si>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</si>
  <si>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</si>
  <si>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</si>
  <si>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</si>
  <si>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</si>
  <si>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</si>
  <si>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</si>
  <si>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</si>
  <si>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</si>
  <si>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</si>
  <si>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</si>
  <si>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</si>
  <si>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</si>
  <si>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</si>
  <si>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</si>
  <si>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</si>
  <si>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</si>
  <si>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</si>
  <si>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</si>
  <si>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</si>
  <si>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</si>
  <si>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</si>
  <si>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</si>
  <si>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</si>
  <si>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</si>
  <si>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</si>
  <si>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</si>
  <si>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</si>
  <si>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</si>
  <si>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</si>
  <si>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</si>
  <si>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</si>
  <si>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</si>
  <si>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</si>
  <si>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</si>
  <si>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</si>
  <si>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</si>
  <si>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</si>
  <si>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</si>
  <si>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</si>
  <si>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</si>
  <si>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</si>
  <si>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</si>
  <si>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</si>
  <si>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</si>
  <si>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</si>
  <si>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</si>
  <si>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</si>
  <si>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</si>
  <si>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</si>
  <si>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</si>
  <si>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</si>
  <si>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</si>
  <si>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</si>
  <si>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</si>
  <si>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</si>
  <si>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</si>
  <si>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</si>
  <si>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</si>
  <si>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</si>
  <si>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</si>
  <si>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</si>
  <si>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</si>
  <si>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</si>
  <si>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</si>
  <si>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</si>
  <si>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</si>
  <si>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</si>
  <si>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</si>
  <si>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</si>
  <si>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</si>
  <si>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</si>
  <si>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</si>
  <si>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</si>
  <si>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</si>
  <si>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</si>
  <si>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</si>
  <si>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</si>
  <si>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</si>
  <si>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</si>
  <si>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</si>
  <si>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</si>
  <si>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</si>
  <si>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</si>
  <si>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</si>
  <si>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</si>
  <si>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</si>
  <si>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</si>
  <si>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</si>
  <si>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</si>
  <si>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</si>
  <si>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</si>
  <si>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</si>
  <si>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</si>
  <si>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</si>
  <si>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</si>
  <si>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</si>
  <si>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</si>
  <si>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</si>
  <si>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</si>
  <si>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</si>
  <si>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</si>
  <si>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</si>
  <si>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</si>
  <si>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</si>
  <si>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</si>
  <si>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</si>
  <si>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</si>
  <si>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</si>
  <si>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</si>
  <si>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</si>
  <si>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</si>
  <si>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</si>
  <si>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</si>
  <si>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</si>
  <si>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</si>
  <si>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</si>
  <si>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</si>
  <si>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</si>
  <si>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</si>
  <si>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</si>
  <si>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</si>
  <si>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</si>
  <si>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</si>
  <si>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</si>
  <si>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</si>
  <si>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</si>
  <si>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</si>
  <si>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</si>
  <si>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</si>
  <si>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</si>
  <si>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</si>
  <si>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</si>
  <si>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</si>
  <si>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</si>
  <si>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</si>
  <si>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</si>
  <si>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</si>
  <si>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</si>
  <si>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</si>
  <si>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</si>
  <si>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</si>
  <si>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</si>
  <si>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</si>
  <si>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</si>
  <si>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</si>
  <si>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</si>
  <si>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</si>
  <si>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</si>
  <si>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</si>
  <si>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</si>
  <si>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</si>
  <si>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</si>
  <si>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</si>
  <si>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</si>
  <si>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</si>
  <si>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</si>
  <si>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</si>
  <si>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</si>
  <si>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</si>
  <si>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</si>
  <si>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</si>
  <si>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</si>
  <si>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</si>
  <si>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</si>
  <si>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</si>
  <si>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</si>
  <si>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</si>
  <si>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</si>
  <si>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</si>
  <si>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</si>
  <si>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</si>
  <si>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</si>
  <si>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</si>
  <si>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</si>
  <si>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</si>
  <si>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</si>
  <si>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</si>
  <si>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</si>
  <si>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</si>
  <si>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</si>
  <si>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</si>
  <si>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</si>
  <si>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</si>
  <si>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</si>
  <si>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</si>
  <si>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</si>
  <si>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</si>
  <si>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</si>
  <si>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</si>
  <si>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</si>
  <si>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</si>
  <si>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</si>
  <si>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</si>
  <si>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</si>
  <si>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</si>
  <si>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</si>
  <si>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</si>
  <si>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</si>
  <si>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</si>
  <si>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</si>
  <si>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</si>
  <si>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</si>
  <si>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</si>
  <si>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</si>
  <si>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</si>
  <si>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</si>
  <si>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</si>
  <si>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</si>
  <si>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</si>
  <si>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</si>
  <si>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</si>
  <si>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</si>
  <si>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</si>
  <si>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</si>
  <si>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</si>
  <si>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</si>
  <si>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</si>
  <si>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</si>
  <si>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</si>
  <si>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</si>
  <si>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</si>
  <si>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</si>
  <si>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</si>
  <si>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</si>
  <si>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</si>
  <si>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</si>
  <si>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</si>
  <si>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</si>
  <si>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</si>
  <si>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</si>
  <si>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</si>
  <si>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</si>
  <si>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</si>
  <si>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</si>
  <si>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</si>
  <si>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</si>
  <si>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</si>
  <si>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</si>
  <si>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</si>
  <si>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</si>
  <si>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</si>
  <si>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</si>
  <si>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</si>
  <si>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</si>
  <si>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</si>
  <si>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</si>
  <si>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</si>
  <si>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</si>
  <si>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</si>
  <si>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</si>
  <si>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</si>
  <si>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</si>
  <si>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</si>
  <si>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</si>
  <si>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</si>
  <si>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</si>
  <si>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</si>
  <si>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</si>
  <si>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</si>
  <si>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</si>
  <si>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</si>
  <si>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</si>
  <si>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</si>
  <si>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</si>
  <si>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</si>
  <si>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</si>
  <si>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</si>
  <si>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</si>
  <si>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</si>
  <si>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</si>
  <si>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</si>
  <si>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</si>
  <si>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</si>
  <si>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</si>
  <si>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</si>
  <si>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</si>
  <si>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</si>
  <si>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</si>
  <si>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</si>
  <si>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</si>
  <si>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</si>
  <si>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</si>
  <si>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</si>
  <si>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</si>
  <si>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</si>
  <si>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</si>
  <si>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</si>
  <si>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</si>
  <si>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</si>
  <si>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</si>
  <si>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</si>
  <si>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</si>
  <si>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</si>
  <si>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</si>
  <si>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</si>
  <si>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</si>
  <si>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</si>
  <si>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</si>
  <si>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</si>
  <si>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</si>
  <si>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</si>
  <si>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</si>
  <si>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</si>
  <si>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</si>
  <si>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</si>
  <si>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</si>
  <si>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</si>
  <si>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</si>
  <si>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</si>
  <si>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</si>
  <si>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</si>
  <si>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</si>
  <si>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</si>
  <si>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</si>
  <si>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</si>
  <si>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</si>
  <si>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</si>
  <si>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</si>
  <si>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</si>
  <si>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</si>
  <si>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</si>
  <si>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</si>
  <si>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</si>
  <si>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</si>
  <si>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</si>
  <si>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</si>
  <si>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</si>
  <si>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</si>
  <si>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</si>
  <si>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</si>
  <si>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</si>
  <si>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</si>
  <si>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</si>
  <si>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</si>
  <si>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</si>
  <si>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</si>
  <si>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</si>
  <si>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</si>
  <si>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</si>
  <si>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</si>
  <si>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</si>
  <si>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</si>
  <si>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</si>
  <si>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</si>
  <si>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</si>
  <si>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</si>
  <si>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</si>
  <si>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</si>
  <si>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</si>
  <si>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</si>
  <si>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</si>
  <si>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</si>
  <si>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</si>
  <si>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</si>
  <si>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</si>
  <si>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</si>
  <si>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</si>
  <si>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</si>
  <si>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</si>
  <si>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</si>
  <si>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</si>
  <si>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</si>
  <si>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</si>
  <si>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</si>
  <si>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</si>
  <si>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</si>
  <si>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</si>
  <si>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</si>
  <si>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</si>
  <si>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</si>
  <si>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</si>
  <si>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</si>
  <si>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</si>
  <si>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</si>
  <si>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</si>
  <si>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</si>
  <si>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</si>
  <si>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</si>
  <si>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</si>
  <si>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</si>
  <si>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</si>
  <si>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</si>
  <si>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</si>
  <si>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</si>
  <si>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</si>
  <si>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</si>
  <si>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</si>
  <si>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</si>
  <si>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</si>
  <si>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</si>
  <si>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</si>
  <si>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</si>
  <si>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</si>
  <si>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</si>
  <si>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</si>
  <si>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</si>
  <si>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</si>
  <si>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</si>
  <si>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</si>
  <si>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</si>
  <si>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</si>
  <si>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</si>
  <si>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</si>
  <si>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</si>
  <si>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</si>
  <si>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</si>
  <si>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</si>
  <si>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</si>
  <si>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</si>
  <si>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</si>
  <si>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</si>
  <si>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</si>
  <si>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</si>
  <si>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</si>
  <si>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</si>
  <si>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</si>
  <si>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</si>
  <si>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</si>
  <si>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</si>
  <si>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</si>
  <si>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</si>
  <si>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</si>
  <si>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</si>
  <si>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</si>
  <si>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</si>
  <si>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</si>
  <si>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</si>
  <si>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</si>
  <si>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</si>
  <si>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</si>
  <si>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</si>
  <si>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</si>
  <si>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</si>
  <si>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</si>
  <si>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</si>
  <si>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</si>
  <si>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</si>
  <si>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</si>
  <si>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</si>
  <si>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</si>
  <si>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</si>
  <si>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</si>
  <si>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</si>
  <si>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</si>
  <si>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</si>
  <si>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</si>
  <si>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</si>
  <si>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</si>
  <si>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</si>
  <si>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</si>
  <si>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</si>
  <si>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</si>
  <si>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</si>
  <si>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</si>
  <si>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</si>
  <si>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</si>
  <si>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</si>
  <si>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</si>
  <si>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</si>
  <si>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</si>
  <si>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</si>
  <si>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</si>
  <si>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</si>
  <si>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</si>
  <si>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</si>
  <si>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</si>
  <si>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</si>
  <si>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</si>
  <si>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</si>
  <si>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</si>
  <si>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</si>
  <si>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</si>
  <si>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</si>
  <si>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</si>
  <si>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</si>
  <si>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</si>
  <si>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</si>
  <si>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</si>
  <si>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</si>
  <si>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</si>
  <si>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</si>
  <si>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</si>
  <si>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</si>
  <si>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</si>
  <si>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</si>
  <si>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</si>
  <si>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</si>
  <si>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</si>
  <si>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</si>
  <si>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</si>
  <si>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</si>
  <si>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</si>
  <si>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</si>
  <si>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</si>
  <si>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</si>
  <si>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</si>
  <si>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</si>
  <si>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</si>
  <si>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</si>
  <si>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</si>
  <si>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</si>
  <si>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</si>
  <si>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</si>
  <si>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</si>
  <si>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</si>
  <si>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</si>
  <si>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</si>
  <si>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</si>
  <si>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</si>
  <si>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</si>
  <si>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</si>
  <si>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</si>
  <si>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</si>
  <si>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</si>
  <si>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</si>
  <si>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</si>
  <si>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</si>
  <si>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</si>
  <si>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</si>
  <si>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</si>
  <si>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</si>
  <si>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</si>
  <si>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</si>
  <si>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</si>
  <si>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</si>
  <si>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</si>
  <si>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</si>
  <si>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</si>
  <si>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</si>
  <si>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</si>
  <si>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</si>
  <si>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</si>
  <si>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</si>
  <si>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</si>
  <si>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</si>
  <si>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</si>
  <si>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</si>
  <si>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</si>
  <si>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</si>
  <si>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</si>
  <si>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</si>
  <si>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</si>
  <si>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</si>
  <si>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</si>
  <si>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</si>
  <si>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</si>
  <si>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</si>
  <si>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</si>
  <si>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</si>
  <si>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</si>
  <si>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</si>
  <si>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</si>
  <si>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</si>
  <si>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</si>
  <si>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</si>
  <si>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</si>
  <si>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</si>
  <si>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</si>
  <si>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</si>
  <si>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</si>
  <si>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</si>
  <si>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</si>
  <si>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</si>
  <si>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</si>
  <si>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</si>
  <si>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</si>
  <si>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</si>
  <si>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</si>
  <si>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</si>
  <si>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</si>
  <si>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</si>
  <si>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</si>
  <si>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</si>
  <si>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</si>
  <si>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</si>
  <si>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</si>
  <si>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</si>
  <si>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</si>
  <si>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</si>
  <si>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</si>
  <si>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</si>
  <si>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</si>
  <si>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</si>
  <si>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</si>
  <si>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</si>
  <si>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</si>
  <si>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</si>
  <si>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</si>
  <si>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</si>
  <si>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</si>
  <si>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</si>
  <si>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</si>
  <si>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</si>
  <si>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</si>
  <si>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</si>
  <si>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</si>
  <si>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</si>
  <si>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</si>
  <si>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</si>
  <si>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</si>
  <si>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</si>
  <si>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</si>
  <si>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</si>
  <si>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</si>
  <si>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</si>
  <si>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</si>
  <si>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</si>
  <si>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</si>
  <si>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</si>
  <si>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</si>
  <si>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</si>
  <si>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</si>
  <si>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</si>
  <si>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</si>
  <si>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</si>
  <si>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</si>
  <si>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</si>
  <si>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</si>
  <si>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</si>
  <si>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</si>
  <si>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</si>
  <si>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</si>
  <si>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</si>
  <si>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</si>
  <si>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</si>
  <si>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</si>
  <si>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</si>
  <si>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</si>
  <si>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</si>
  <si>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</si>
  <si>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</si>
  <si>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</si>
  <si>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</si>
  <si>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</si>
  <si>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</si>
  <si>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</si>
  <si>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</si>
  <si>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</si>
  <si>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</si>
  <si>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</si>
  <si>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</si>
  <si>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</si>
  <si>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</si>
  <si>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</si>
  <si>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</si>
  <si>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</si>
  <si>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</si>
  <si>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</si>
  <si>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</si>
  <si>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</si>
  <si>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</si>
  <si>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</si>
  <si>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</si>
  <si>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</si>
  <si>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</si>
  <si>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</si>
  <si>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</si>
  <si>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</si>
  <si>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</si>
  <si>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</si>
  <si>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</si>
  <si>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</si>
  <si>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</si>
  <si>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</si>
  <si>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</si>
  <si>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</si>
  <si>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</si>
  <si>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</si>
  <si>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</si>
  <si>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</si>
  <si>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</si>
  <si>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</si>
  <si>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</si>
  <si>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</si>
  <si>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</si>
  <si>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</si>
  <si>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</si>
  <si>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</si>
  <si>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</si>
  <si>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</si>
  <si>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</si>
  <si>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</si>
  <si>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</si>
  <si>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</si>
  <si>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</si>
  <si>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</si>
  <si>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</si>
  <si>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</si>
  <si>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</si>
  <si>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</si>
  <si>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</si>
  <si>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</si>
  <si>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</si>
  <si>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</si>
  <si>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</si>
  <si>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</si>
  <si>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</si>
  <si>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</si>
  <si>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</si>
  <si>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</si>
  <si>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</si>
  <si>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</si>
  <si>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</si>
  <si>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</si>
  <si>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</si>
  <si>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</si>
  <si>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</si>
  <si>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</si>
  <si>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</si>
  <si>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</si>
  <si>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</si>
  <si>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</si>
  <si>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</si>
  <si>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</si>
  <si>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</si>
  <si>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</si>
  <si>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</si>
  <si>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</si>
  <si>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</si>
  <si>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</si>
  <si>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</si>
  <si>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</si>
  <si>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</si>
  <si>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</si>
  <si>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</si>
  <si>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</si>
  <si>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</si>
  <si>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</si>
  <si>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</si>
  <si>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</si>
  <si>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</si>
  <si>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</si>
  <si>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</si>
  <si>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</si>
  <si>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</si>
  <si>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</si>
  <si>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</si>
  <si>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</si>
  <si>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</si>
  <si>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</si>
  <si>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</si>
  <si>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</si>
  <si>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</si>
  <si>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</si>
  <si>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</si>
  <si>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</si>
  <si>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</si>
  <si>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</si>
  <si>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</si>
  <si>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</si>
  <si>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</si>
  <si>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</si>
  <si>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</si>
  <si>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</si>
  <si>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</si>
  <si>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</si>
  <si>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</si>
  <si>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</si>
  <si>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</si>
  <si>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</si>
  <si>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</si>
  <si>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</si>
  <si>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</si>
  <si>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</si>
  <si>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</si>
  <si>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</si>
  <si>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</si>
  <si>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</si>
  <si>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</si>
  <si>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</si>
  <si>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</si>
  <si>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</si>
  <si>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</si>
  <si>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</si>
  <si>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</si>
  <si>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</si>
  <si>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</si>
  <si>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</si>
  <si>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</si>
  <si>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</si>
  <si>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</si>
  <si>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</si>
  <si>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</si>
  <si>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</si>
  <si>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</si>
  <si>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</si>
  <si>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</si>
  <si>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</si>
  <si>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</si>
  <si>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</si>
  <si>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</si>
  <si>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</si>
  <si>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</si>
  <si>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</si>
  <si>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</si>
  <si>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</si>
  <si>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</si>
  <si>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</si>
  <si>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</si>
  <si>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</si>
  <si>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</si>
  <si>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</si>
  <si>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</si>
  <si>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</si>
  <si>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</si>
  <si>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</si>
  <si>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</si>
  <si>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</si>
  <si>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</si>
  <si>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</si>
  <si>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</si>
  <si>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</si>
  <si>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</si>
  <si>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</si>
  <si>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</si>
  <si>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</si>
  <si>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</si>
  <si>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</si>
  <si>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</si>
  <si>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</si>
  <si>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</si>
  <si>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</si>
  <si>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</si>
  <si>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</si>
  <si>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</si>
  <si>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</si>
  <si>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</si>
  <si>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</si>
  <si>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</si>
  <si>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</si>
  <si>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</si>
  <si>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</si>
  <si>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</si>
  <si>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</si>
  <si>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</si>
  <si>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</si>
  <si>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</si>
  <si>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</si>
  <si>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</si>
  <si>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</si>
  <si>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</si>
  <si>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</si>
  <si>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</si>
  <si>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</si>
  <si>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</si>
  <si>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</si>
  <si>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</si>
  <si>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</si>
  <si>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</si>
  <si>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</si>
  <si>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</si>
  <si>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</si>
  <si>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</si>
  <si>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</si>
  <si>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</si>
  <si>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</si>
  <si>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</si>
  <si>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</si>
  <si>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</si>
  <si>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</si>
  <si>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</si>
  <si>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</si>
  <si>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</si>
  <si>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</si>
  <si>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</si>
  <si>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</si>
  <si>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</si>
  <si>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</si>
  <si>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</si>
  <si>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</si>
  <si>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</si>
  <si>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</si>
  <si>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</si>
  <si>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</si>
  <si>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</si>
  <si>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</si>
  <si>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</si>
  <si>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</si>
  <si>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</si>
  <si>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</si>
  <si>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</si>
  <si>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</si>
  <si>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</si>
  <si>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</si>
  <si>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</si>
  <si>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</si>
  <si>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</si>
  <si>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</si>
  <si>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</si>
  <si>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</si>
  <si>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</si>
  <si>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</si>
  <si>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</si>
  <si>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</si>
  <si>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</si>
  <si>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</si>
  <si>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</si>
  <si>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</si>
  <si>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</si>
  <si>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</si>
  <si>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</si>
  <si>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</si>
  <si>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</si>
  <si>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</si>
  <si>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</si>
  <si>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</si>
  <si>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</si>
  <si>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</si>
  <si>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</si>
  <si>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</si>
  <si>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</si>
  <si>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</si>
  <si>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</si>
  <si>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</si>
  <si>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</si>
  <si>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</si>
  <si>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</si>
  <si>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</si>
  <si>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</si>
  <si>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</si>
  <si>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</si>
  <si>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</si>
  <si>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</si>
  <si>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</si>
  <si>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</si>
  <si>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</si>
  <si>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</si>
  <si>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</si>
  <si>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</si>
  <si>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</si>
  <si>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</si>
  <si>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</si>
  <si>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</si>
  <si>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</si>
  <si>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</si>
  <si>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</si>
  <si>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</si>
  <si>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</si>
  <si>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</si>
  <si>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</si>
  <si>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</si>
  <si>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</si>
  <si>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</si>
  <si>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</si>
  <si>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</si>
  <si>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</si>
  <si>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</si>
  <si>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</si>
  <si>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</si>
  <si>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</si>
  <si>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</si>
  <si>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</si>
  <si>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</si>
  <si>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</si>
  <si>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</si>
  <si>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</si>
  <si>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</si>
  <si>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</si>
  <si>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</si>
  <si>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</si>
  <si>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</si>
  <si>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</si>
  <si>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</si>
  <si>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</si>
  <si>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</si>
  <si>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</si>
  <si>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</si>
  <si>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</si>
  <si>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</si>
  <si>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</si>
  <si>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</si>
  <si>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</si>
  <si>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</si>
  <si>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</si>
  <si>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</si>
  <si>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</si>
  <si>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</si>
  <si>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</si>
  <si>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</si>
  <si>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</si>
  <si>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</si>
  <si>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</si>
  <si>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</si>
  <si>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</si>
  <si>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</si>
  <si>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</si>
  <si>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</si>
  <si>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</si>
  <si>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</si>
  <si>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</si>
  <si>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</si>
  <si>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</si>
  <si>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</si>
  <si>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</si>
  <si>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</si>
  <si>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</si>
  <si>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</si>
  <si>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</si>
  <si>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</si>
  <si>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</si>
  <si>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</si>
  <si>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</si>
  <si>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</si>
  <si>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</si>
  <si>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</si>
  <si>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</si>
  <si>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</si>
  <si>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</si>
  <si>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</si>
  <si>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</si>
  <si>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</si>
  <si>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</si>
  <si>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</si>
  <si>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</si>
  <si>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</si>
  <si>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</si>
  <si>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</si>
  <si>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</si>
  <si>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</si>
  <si>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</si>
  <si>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</si>
  <si>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</si>
  <si>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</si>
  <si>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</si>
  <si>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</si>
  <si>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</si>
  <si>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</si>
  <si>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</si>
  <si>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</si>
  <si>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</si>
  <si>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</si>
  <si>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</si>
  <si>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</si>
  <si>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</si>
  <si>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</si>
  <si>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</si>
  <si>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</si>
  <si>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</si>
  <si>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</si>
  <si>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</si>
  <si>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</si>
  <si>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</si>
  <si>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</si>
  <si>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</si>
  <si>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</si>
  <si>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</si>
  <si>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</si>
  <si>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</si>
  <si>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</si>
  <si>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</si>
  <si>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</si>
  <si>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</si>
  <si>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</si>
  <si>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</si>
  <si>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</si>
  <si>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</si>
  <si>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</si>
  <si>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</si>
  <si>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</si>
  <si>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</si>
  <si>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</si>
  <si>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</si>
  <si>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</si>
  <si>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</si>
  <si>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</si>
  <si>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</si>
  <si>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</si>
  <si>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</si>
  <si>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</si>
  <si>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</si>
  <si>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</si>
  <si>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</si>
  <si>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</si>
  <si>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</si>
  <si>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</si>
  <si>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</si>
  <si>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</si>
  <si>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</si>
  <si>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</si>
  <si>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</si>
  <si>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</si>
  <si>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</si>
  <si>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</si>
  <si>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</si>
  <si>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</si>
  <si>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</si>
  <si>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</si>
  <si>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</si>
  <si>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</si>
  <si>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</si>
  <si>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</si>
  <si>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</si>
  <si>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</si>
  <si>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</si>
  <si>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</si>
  <si>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</si>
  <si>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</si>
  <si>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</si>
  <si>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</si>
  <si>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</si>
  <si>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</si>
  <si>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</si>
  <si>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</si>
  <si>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</si>
  <si>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</si>
  <si>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</si>
  <si>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</si>
  <si>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</si>
  <si>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</si>
  <si>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</si>
  <si>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</si>
  <si>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</si>
  <si>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</si>
  <si>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</si>
  <si>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</si>
  <si>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</si>
  <si>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</si>
  <si>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</si>
  <si>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</si>
  <si>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</si>
  <si>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</si>
  <si>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</si>
  <si>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</si>
  <si>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</si>
  <si>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</si>
  <si>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</si>
  <si>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</si>
  <si>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</si>
  <si>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</si>
  <si>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</si>
  <si>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</si>
  <si>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</si>
  <si>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</si>
  <si>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</si>
  <si>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</si>
  <si>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</si>
  <si>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</si>
  <si>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</si>
  <si>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</si>
  <si>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</si>
  <si>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</si>
  <si>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</si>
  <si>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</si>
  <si>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</si>
  <si>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</si>
  <si>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</si>
  <si>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</si>
  <si>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</si>
  <si>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</si>
  <si>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</si>
  <si>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</si>
  <si>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</si>
  <si>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</si>
  <si>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</si>
  <si>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</si>
  <si>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</si>
  <si>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</si>
  <si>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</si>
  <si>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</si>
  <si>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</si>
  <si>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</si>
  <si>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</si>
  <si>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</si>
  <si>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</si>
  <si>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</si>
  <si>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</si>
  <si>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</si>
  <si>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</si>
  <si>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</si>
  <si>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</si>
  <si>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</si>
  <si>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</si>
  <si>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</si>
  <si>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</si>
  <si>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</si>
  <si>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</si>
  <si>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</si>
  <si>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</si>
  <si>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</si>
  <si>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</si>
  <si>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</si>
  <si>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</si>
  <si>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</si>
  <si>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</si>
  <si>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</si>
  <si>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</si>
  <si>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</si>
  <si>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</si>
  <si>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</si>
  <si>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</si>
  <si>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</si>
  <si>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</si>
  <si>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</si>
  <si>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</si>
  <si>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</si>
  <si>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</si>
  <si>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</si>
  <si>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</si>
  <si>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</si>
  <si>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</si>
  <si>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</si>
  <si>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</si>
  <si>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</si>
  <si>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</si>
  <si>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</si>
  <si>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</si>
  <si>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</si>
  <si>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</si>
  <si>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</si>
  <si>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</si>
  <si>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</si>
  <si>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</si>
  <si>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</si>
  <si>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</si>
  <si>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</si>
  <si>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</si>
  <si>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</si>
  <si>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</si>
  <si>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</si>
  <si>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</si>
  <si>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</si>
  <si>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</si>
  <si>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</si>
  <si>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</si>
  <si>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</si>
  <si>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</si>
  <si>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</si>
  <si>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</si>
  <si>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</si>
  <si>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</si>
  <si>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</si>
  <si>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</si>
  <si>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</si>
  <si>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</si>
  <si>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</si>
  <si>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</si>
  <si>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</si>
  <si>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</si>
  <si>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</si>
  <si>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</si>
  <si>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</si>
  <si>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</si>
  <si>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</si>
  <si>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</si>
  <si>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</si>
  <si>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</si>
  <si>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</si>
  <si>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</si>
  <si>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</si>
  <si>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</si>
  <si>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</si>
  <si>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</si>
  <si>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</si>
  <si>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</si>
  <si>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</si>
  <si>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</si>
  <si>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</si>
  <si>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</si>
  <si>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</si>
  <si>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</si>
  <si>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</si>
  <si>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</si>
  <si>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</si>
  <si>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</si>
  <si>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</si>
  <si>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</si>
  <si>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</si>
  <si>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</si>
  <si>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</si>
  <si>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</si>
  <si>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</si>
  <si>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</si>
  <si>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</si>
  <si>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</si>
  <si>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</si>
  <si>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</si>
  <si>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</si>
  <si>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</si>
  <si>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</si>
  <si>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</si>
  <si>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</si>
  <si>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</si>
  <si>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</si>
  <si>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</si>
  <si>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</si>
  <si>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</si>
  <si>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</si>
  <si>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</si>
  <si>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</si>
  <si>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</si>
  <si>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</si>
  <si>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</si>
  <si>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</si>
  <si>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</si>
  <si>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</si>
  <si>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</si>
  <si>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</si>
  <si>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</si>
  <si>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</si>
  <si>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</si>
  <si>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</si>
  <si>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</si>
  <si>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</si>
  <si>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</si>
  <si>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</si>
  <si>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</si>
  <si>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</si>
  <si>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</si>
  <si>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</si>
  <si>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</si>
  <si>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</si>
  <si>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</si>
  <si>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</si>
  <si>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</si>
  <si>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</si>
  <si>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</si>
  <si>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</si>
  <si>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</si>
  <si>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</si>
  <si>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</si>
  <si>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</si>
  <si>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</si>
  <si>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</si>
  <si>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</si>
  <si>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</si>
  <si>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</si>
  <si>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</si>
  <si>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</si>
  <si>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</si>
  <si>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</si>
  <si>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</si>
  <si>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</si>
  <si>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</si>
  <si>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</si>
  <si>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</si>
  <si>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</si>
  <si>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</si>
  <si>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</si>
  <si>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</si>
  <si>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</si>
  <si>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</si>
  <si>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</si>
  <si>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</si>
  <si>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</si>
  <si>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</si>
  <si>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</si>
  <si>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</si>
  <si>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</si>
  <si>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</si>
  <si>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</si>
  <si>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</si>
  <si>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</si>
  <si>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</si>
  <si>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</si>
  <si>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</si>
  <si>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</si>
  <si>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</si>
  <si>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</si>
  <si>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</si>
  <si>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</si>
  <si>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</si>
  <si>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</si>
  <si>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</si>
  <si>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</si>
  <si>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</si>
  <si>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</si>
  <si>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</si>
  <si>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</si>
  <si>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</si>
  <si>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</si>
  <si>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</si>
  <si>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</si>
  <si>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</si>
  <si>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</si>
  <si>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</si>
  <si>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</si>
  <si>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</si>
  <si>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</si>
  <si>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</si>
  <si>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</si>
  <si>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</si>
  <si>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</si>
  <si>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</si>
  <si>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</si>
  <si>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</si>
  <si>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</si>
  <si>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</si>
  <si>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</si>
  <si>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</si>
  <si>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</si>
  <si>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</si>
  <si>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</si>
  <si>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</si>
  <si>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</si>
  <si>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</si>
  <si>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</si>
  <si>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</si>
  <si>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</si>
  <si>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</si>
  <si>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</si>
  <si>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</si>
  <si>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</si>
  <si>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</si>
  <si>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</si>
  <si>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</si>
  <si>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</si>
  <si>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</si>
  <si>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</si>
  <si>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</si>
  <si>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</si>
  <si>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</si>
  <si>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</si>
  <si>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</si>
  <si>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</si>
  <si>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</si>
  <si>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</si>
  <si>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</si>
  <si>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</si>
  <si>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</si>
  <si>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</si>
  <si>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</si>
  <si>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</si>
  <si>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</si>
  <si>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</si>
  <si>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</si>
  <si>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</si>
  <si>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</si>
  <si>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</si>
  <si>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</si>
  <si>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</si>
  <si>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</si>
  <si>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</si>
  <si>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</si>
  <si>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</si>
  <si>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</si>
  <si>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</si>
  <si>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</si>
  <si>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</si>
  <si>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</si>
  <si>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</si>
  <si>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</si>
  <si>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</si>
  <si>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</si>
  <si>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</si>
  <si>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</si>
  <si>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</si>
  <si>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</si>
  <si>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</si>
  <si>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</si>
  <si>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</si>
  <si>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</si>
  <si>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</si>
  <si>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</si>
  <si>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</si>
  <si>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</si>
  <si>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</si>
  <si>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</si>
  <si>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</si>
  <si>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</si>
  <si>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</si>
  <si>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</si>
  <si>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</si>
  <si>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</si>
  <si>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</si>
  <si>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</si>
  <si>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</si>
  <si>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</si>
  <si>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</si>
  <si>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</si>
  <si>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</si>
  <si>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</si>
  <si>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</si>
  <si>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</si>
  <si>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</si>
  <si>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</si>
  <si>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</si>
  <si>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</si>
  <si>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</si>
  <si>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</si>
  <si>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</si>
  <si>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</si>
  <si>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</si>
  <si>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</si>
  <si>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</si>
  <si>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</si>
  <si>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</si>
  <si>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</si>
  <si>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</si>
  <si>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</si>
  <si>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</si>
  <si>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</si>
  <si>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</si>
  <si>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</si>
  <si>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</si>
  <si>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</si>
  <si>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</si>
  <si>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</si>
  <si>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</si>
  <si>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</si>
  <si>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</si>
  <si>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</si>
  <si>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</si>
  <si>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</si>
  <si>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</si>
  <si>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</si>
  <si>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</si>
  <si>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</si>
  <si>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</si>
  <si>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</si>
  <si>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</si>
  <si>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</si>
  <si>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</si>
  <si>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</si>
  <si>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</si>
  <si>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</si>
  <si>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</si>
  <si>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</si>
  <si>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</si>
  <si>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</si>
  <si>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</si>
  <si>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</si>
  <si>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</si>
  <si>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</si>
  <si>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</si>
  <si>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</si>
  <si>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</si>
  <si>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</si>
  <si>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</si>
  <si>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</si>
  <si>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</si>
  <si>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</si>
  <si>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</si>
  <si>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</si>
  <si>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</si>
  <si>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</si>
  <si>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</si>
  <si>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</si>
  <si>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</si>
  <si>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</si>
  <si>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</si>
  <si>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</si>
  <si>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</si>
  <si>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</si>
  <si>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</si>
  <si>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</si>
  <si>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</si>
  <si>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</si>
  <si>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</si>
  <si>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</si>
  <si>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</si>
  <si>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</si>
  <si>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</si>
  <si>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</si>
  <si>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</si>
  <si>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</si>
  <si>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</si>
  <si>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</si>
  <si>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</si>
  <si>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</si>
  <si>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</si>
  <si>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</si>
  <si>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</si>
  <si>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</si>
  <si>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</si>
  <si>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</si>
  <si>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</si>
  <si>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</si>
  <si>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</si>
  <si>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</si>
  <si>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</si>
  <si>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</si>
  <si>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</si>
  <si>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</si>
  <si>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</si>
  <si>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</si>
  <si>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</si>
  <si>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</si>
  <si>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</si>
  <si>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</si>
  <si>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</si>
  <si>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</si>
  <si>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</si>
  <si>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</si>
  <si>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</si>
  <si>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</si>
  <si>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</si>
  <si>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</si>
  <si>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</si>
  <si>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</si>
  <si>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</si>
  <si>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</si>
  <si>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</si>
  <si>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</si>
  <si>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</si>
  <si>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</si>
  <si>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</si>
  <si>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</si>
  <si>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</si>
  <si>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</si>
  <si>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</si>
  <si>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</si>
  <si>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</si>
  <si>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</si>
  <si>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</si>
  <si>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</si>
  <si>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</si>
  <si>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</si>
  <si>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</si>
  <si>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</si>
  <si>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</si>
  <si>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</si>
  <si>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</si>
  <si>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</si>
  <si>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</si>
  <si>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</si>
  <si>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</si>
  <si>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</si>
  <si>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</si>
  <si>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</si>
  <si>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</si>
  <si>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</si>
  <si>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</si>
  <si>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</si>
  <si>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</si>
  <si>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</si>
  <si>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</si>
  <si>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</si>
  <si>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</si>
  <si>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</si>
  <si>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</si>
  <si>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</si>
  <si>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</si>
  <si>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</si>
  <si>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</si>
  <si>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</si>
  <si>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</si>
  <si>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</si>
  <si>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</si>
  <si>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</si>
  <si>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</si>
  <si>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</si>
  <si>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</si>
  <si>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</si>
  <si>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</si>
  <si>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</si>
  <si>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</si>
  <si>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</si>
  <si>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</si>
  <si>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</si>
  <si>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</si>
  <si>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</si>
  <si>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</si>
  <si>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</si>
  <si>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</si>
  <si>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</si>
  <si>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</si>
  <si>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</si>
  <si>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</si>
  <si>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</si>
  <si>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</si>
  <si>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</si>
  <si>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</si>
  <si>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</si>
  <si>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</si>
  <si>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</si>
  <si>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</si>
  <si>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</si>
  <si>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</si>
  <si>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</si>
  <si>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</si>
  <si>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</si>
  <si>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</si>
  <si>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</si>
  <si>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</si>
  <si>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</si>
  <si>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</si>
  <si>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</si>
  <si>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</si>
  <si>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</si>
  <si>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</si>
  <si>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</si>
  <si>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</si>
  <si>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</si>
  <si>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</si>
  <si>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</si>
  <si>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</si>
  <si>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</si>
  <si>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</si>
  <si>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</si>
  <si>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</si>
  <si>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</si>
  <si>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</si>
  <si>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</si>
  <si>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</si>
  <si>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</si>
  <si>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</si>
  <si>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</si>
  <si>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</si>
  <si>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</si>
  <si>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</si>
  <si>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</si>
  <si>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</si>
  <si>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</si>
  <si>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</si>
  <si>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</si>
  <si>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</si>
  <si>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</si>
  <si>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</si>
  <si>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</si>
  <si>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</si>
  <si>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</si>
  <si>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</si>
  <si>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</si>
  <si>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</si>
  <si>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</si>
  <si>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</si>
  <si>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</si>
  <si>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</si>
  <si>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</si>
  <si>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</si>
  <si>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</si>
  <si>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</si>
  <si>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</si>
  <si>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</si>
  <si>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</si>
  <si>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</si>
  <si>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</si>
  <si>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</si>
  <si>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</si>
  <si>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</si>
  <si>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</si>
  <si>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</si>
  <si>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</si>
  <si>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</si>
  <si>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</si>
  <si>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</si>
  <si>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</si>
  <si>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</si>
  <si>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</si>
  <si>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</si>
  <si>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</si>
  <si>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</si>
  <si>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</si>
  <si>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</si>
  <si>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</si>
  <si>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</si>
  <si>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</si>
  <si>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</si>
  <si>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</si>
  <si>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</si>
  <si>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</si>
  <si>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</si>
  <si>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</si>
  <si>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</si>
  <si>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</si>
  <si>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</si>
  <si>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</si>
  <si>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</si>
  <si>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</si>
  <si>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</si>
  <si>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</si>
  <si>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</si>
  <si>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</si>
  <si>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</si>
  <si>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</si>
  <si>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</si>
  <si>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</si>
  <si>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</si>
  <si>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</si>
  <si>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</si>
  <si>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</si>
  <si>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</si>
  <si>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</si>
  <si>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</si>
  <si>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</si>
  <si>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</si>
  <si>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</si>
  <si>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</si>
  <si>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</si>
  <si>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</si>
  <si>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</si>
  <si>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</si>
  <si>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</si>
  <si>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</si>
  <si>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</si>
  <si>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</si>
  <si>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</si>
  <si>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</si>
  <si>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</si>
  <si>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</si>
  <si>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</si>
  <si>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</si>
  <si>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</si>
  <si>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</si>
  <si>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</si>
  <si>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</si>
  <si>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</si>
  <si>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</si>
  <si>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</si>
  <si>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</si>
  <si>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</si>
  <si>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</si>
  <si>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</si>
  <si>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</si>
  <si>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</si>
  <si>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</si>
  <si>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</si>
  <si>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</si>
  <si>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</si>
  <si>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</si>
  <si>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</si>
  <si>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</si>
  <si>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</si>
  <si>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</si>
  <si>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</si>
  <si>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</si>
  <si>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</si>
  <si>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</si>
  <si>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</si>
  <si>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</si>
  <si>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</si>
  <si>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</si>
  <si>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</si>
  <si>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</si>
  <si>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</si>
  <si>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</si>
  <si>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</si>
  <si>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</si>
  <si>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</si>
  <si>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</si>
  <si>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</si>
  <si>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</si>
  <si>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</si>
  <si>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</si>
  <si>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</si>
  <si>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</si>
  <si>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</si>
  <si>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</si>
  <si>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</si>
  <si>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</si>
  <si>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</si>
  <si>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</si>
  <si>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</si>
  <si>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</si>
  <si>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</si>
  <si>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</si>
  <si>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</si>
  <si>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</si>
  <si>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</si>
  <si>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</si>
  <si>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</si>
  <si>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</si>
  <si>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</si>
  <si>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</si>
  <si>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</si>
  <si>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</si>
  <si>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</si>
  <si>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</si>
  <si>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</si>
  <si>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</si>
  <si>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</si>
  <si>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</si>
  <si>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</si>
  <si>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</si>
  <si>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</si>
  <si>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</si>
  <si>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</si>
  <si>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</si>
  <si>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</si>
  <si>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</si>
  <si>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</si>
  <si>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</si>
  <si>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</si>
  <si>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</si>
  <si>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</si>
  <si>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</si>
  <si>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</si>
  <si>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</si>
  <si>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</si>
  <si>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</si>
  <si>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</si>
  <si>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</si>
  <si>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</si>
  <si>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</si>
  <si>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</si>
  <si>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</si>
  <si>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</si>
  <si>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</si>
  <si>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</si>
  <si>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</si>
  <si>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</si>
  <si>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</si>
  <si>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</si>
  <si>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</si>
  <si>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</si>
  <si>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</si>
  <si>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</si>
  <si>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</si>
  <si>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</si>
  <si>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</si>
  <si>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</si>
  <si>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</si>
  <si>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</si>
  <si>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</si>
  <si>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</si>
  <si>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</si>
  <si>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</si>
  <si>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</si>
  <si>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</si>
  <si>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</si>
  <si>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</si>
  <si>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</si>
  <si>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</si>
  <si>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</si>
  <si>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</si>
  <si>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</si>
  <si>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</si>
  <si>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</si>
  <si>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</si>
  <si>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</si>
  <si>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</si>
  <si>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</si>
  <si>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</si>
  <si>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</si>
  <si>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</si>
  <si>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</si>
  <si>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</si>
  <si>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</si>
  <si>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</si>
  <si>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</si>
  <si>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</si>
  <si>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</si>
  <si>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</si>
  <si>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</si>
  <si>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</si>
  <si>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</si>
  <si>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</si>
  <si>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</si>
  <si>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</si>
  <si>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</si>
  <si>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</si>
  <si>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</si>
  <si>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</si>
  <si>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</si>
  <si>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</si>
  <si>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</si>
  <si>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</si>
  <si>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</si>
  <si>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</si>
  <si>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</si>
  <si>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</si>
  <si>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</si>
  <si>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</si>
  <si>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</si>
  <si>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</si>
  <si>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</si>
  <si>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</si>
  <si>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</si>
  <si>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</si>
  <si>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</si>
  <si>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</si>
  <si>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</si>
  <si>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</si>
  <si>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</si>
  <si>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</si>
  <si>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</si>
  <si>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</si>
  <si>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</si>
  <si>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</si>
  <si>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</si>
  <si>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</si>
  <si>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</si>
  <si>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</si>
  <si>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</si>
  <si>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</si>
  <si>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</si>
  <si>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</si>
  <si>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</si>
  <si>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</si>
  <si>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</si>
  <si>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</si>
  <si>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</si>
  <si>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</si>
  <si>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</si>
  <si>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</si>
  <si>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</si>
  <si>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</si>
  <si>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</si>
  <si>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</si>
  <si>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</si>
  <si>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</si>
  <si>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</si>
  <si>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</si>
  <si>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</si>
  <si>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</si>
  <si>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</si>
  <si>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</si>
  <si>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</si>
  <si>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</si>
  <si>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</si>
  <si>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</si>
  <si>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</si>
  <si>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</si>
  <si>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</si>
  <si>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</si>
  <si>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</si>
  <si>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</si>
  <si>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</si>
  <si>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</si>
  <si>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</si>
  <si>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</si>
  <si>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</si>
  <si>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</si>
  <si>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</si>
  <si>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</si>
  <si>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</si>
  <si>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</si>
  <si>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</si>
  <si>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</si>
  <si>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</si>
  <si>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</si>
  <si>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</si>
  <si>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</si>
  <si>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</si>
  <si>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</si>
  <si>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</si>
  <si>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</si>
  <si>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</si>
  <si>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</si>
  <si>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</si>
  <si>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</si>
  <si>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</si>
  <si>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</si>
  <si>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</si>
  <si>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</si>
  <si>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</si>
  <si>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</si>
  <si>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</si>
  <si>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</si>
  <si>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</si>
  <si>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</si>
  <si>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</si>
  <si>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</si>
  <si>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</si>
  <si>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</si>
  <si>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</si>
  <si>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</si>
  <si>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</si>
  <si>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</si>
  <si>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</si>
  <si>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</si>
  <si>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</si>
  <si>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</si>
  <si>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</si>
  <si>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</si>
  <si>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</si>
  <si>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</si>
  <si>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</si>
  <si>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</si>
  <si>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</si>
  <si>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</si>
  <si>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</si>
  <si>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</si>
  <si>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</si>
  <si>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</si>
  <si>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</si>
  <si>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</si>
  <si>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</si>
  <si>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</si>
  <si>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</si>
  <si>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</si>
  <si>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</si>
  <si>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</si>
  <si>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</si>
  <si>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</si>
  <si>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</si>
  <si>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</si>
  <si>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</si>
  <si>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</si>
  <si>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</si>
  <si>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</si>
  <si>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</si>
  <si>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</si>
  <si>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</si>
  <si>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</si>
  <si>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</si>
  <si>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</si>
  <si>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</si>
  <si>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</si>
  <si>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</si>
  <si>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</si>
  <si>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</si>
  <si>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</si>
  <si>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</si>
  <si>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</si>
  <si>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</si>
  <si>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</si>
  <si>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</si>
  <si>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</si>
  <si>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</si>
  <si>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</si>
  <si>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</si>
  <si>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</si>
  <si>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</si>
  <si>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</si>
  <si>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</si>
  <si>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</si>
  <si>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</si>
  <si>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</si>
  <si>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</si>
  <si>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</si>
  <si>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</si>
  <si>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</si>
  <si>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</si>
  <si>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</si>
  <si>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</si>
  <si>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</si>
  <si>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</si>
  <si>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</si>
  <si>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</si>
  <si>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</si>
  <si>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</si>
  <si>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</si>
  <si>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</si>
  <si>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</si>
  <si>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</si>
  <si>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</si>
  <si>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</si>
  <si>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</si>
  <si>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</si>
  <si>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</si>
  <si>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</si>
  <si>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</si>
  <si>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</si>
  <si>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</si>
  <si>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</si>
  <si>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</si>
  <si>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</si>
  <si>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</si>
  <si>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</si>
  <si>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</si>
  <si>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</si>
  <si>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</si>
  <si>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</si>
  <si>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</si>
  <si>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</si>
  <si>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</si>
  <si>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</si>
  <si>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</si>
  <si>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</si>
  <si>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</si>
  <si>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</si>
  <si>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</si>
  <si>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</si>
  <si>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</si>
  <si>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</si>
  <si>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</si>
  <si>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</si>
  <si>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</si>
  <si>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</si>
  <si>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</si>
  <si>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</si>
  <si>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</si>
  <si>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</si>
  <si>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</si>
  <si>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</si>
  <si>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</si>
  <si>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</si>
  <si>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</si>
  <si>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</si>
  <si>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</si>
  <si>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</si>
  <si>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</si>
  <si>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</si>
  <si>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</si>
  <si>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</si>
  <si>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</si>
  <si>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</si>
  <si>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</si>
  <si>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</si>
  <si>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</si>
  <si>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</si>
  <si>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</si>
  <si>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</si>
  <si>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</si>
  <si>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</si>
  <si>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</si>
  <si>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</si>
  <si>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</si>
  <si>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</si>
  <si>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</si>
  <si>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</si>
  <si>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</si>
  <si>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</si>
  <si>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</si>
  <si>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</si>
  <si>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</si>
  <si>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</si>
  <si>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</si>
  <si>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</si>
  <si>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</si>
  <si>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</si>
  <si>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</si>
  <si>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</si>
  <si>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</si>
  <si>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</si>
  <si>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</si>
  <si>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</si>
  <si>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</si>
  <si>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</si>
  <si>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</si>
  <si>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</si>
  <si>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</si>
  <si>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</si>
  <si>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</si>
  <si>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</si>
  <si>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</si>
  <si>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</si>
  <si>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</si>
  <si>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</si>
  <si>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</si>
  <si>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</si>
  <si>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</si>
  <si>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</si>
  <si>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</si>
  <si>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</si>
  <si>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</si>
  <si>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</si>
  <si>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</si>
  <si>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</si>
  <si>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</si>
  <si>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</si>
  <si>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</si>
  <si>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</si>
  <si>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</si>
  <si>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</si>
  <si>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</si>
  <si>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</si>
  <si>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</si>
  <si>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</si>
  <si>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</si>
  <si>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</si>
  <si>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</si>
  <si>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</si>
  <si>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</si>
  <si>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</si>
  <si>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</si>
  <si>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</si>
  <si>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</si>
  <si>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</si>
  <si>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</si>
  <si>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</si>
  <si>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</si>
  <si>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</si>
  <si>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</si>
  <si>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</si>
  <si>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</si>
  <si>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</si>
  <si>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</si>
  <si>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</si>
  <si>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</si>
  <si>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</si>
  <si>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</si>
  <si>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</si>
  <si>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</si>
  <si>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</si>
  <si>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</si>
  <si>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</si>
  <si>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</si>
  <si>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</si>
  <si>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</si>
  <si>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</si>
  <si>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</si>
  <si>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</si>
  <si>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</si>
  <si>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</si>
  <si>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</si>
  <si>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</si>
  <si>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</si>
  <si>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</si>
  <si>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</si>
  <si>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</si>
  <si>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</si>
  <si>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</si>
  <si>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</si>
  <si>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</si>
  <si>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</si>
  <si>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</si>
  <si>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</si>
  <si>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</si>
  <si>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</si>
  <si>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</si>
  <si>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</si>
  <si>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</si>
  <si>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</si>
  <si>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</si>
  <si>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</si>
  <si>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</si>
  <si>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</si>
  <si>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</si>
  <si>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</si>
  <si>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</si>
  <si>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</si>
  <si>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</si>
  <si>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</si>
  <si>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</si>
  <si>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</si>
  <si>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</si>
  <si>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</si>
  <si>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</si>
  <si>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</si>
  <si>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</si>
  <si>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</si>
  <si>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</si>
  <si>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</si>
  <si>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</si>
  <si>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</si>
  <si>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</si>
  <si>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</si>
  <si>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</si>
  <si>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</si>
  <si>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</si>
  <si>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</si>
  <si>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</si>
  <si>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</si>
  <si>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</si>
  <si>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</si>
  <si>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</si>
  <si>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</si>
  <si>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</si>
  <si>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</si>
  <si>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</si>
  <si>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</si>
  <si>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</si>
  <si>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</si>
  <si>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</si>
  <si>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</si>
  <si>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</si>
  <si>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</si>
  <si>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</si>
  <si>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</si>
  <si>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</si>
  <si>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</si>
  <si>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</si>
  <si>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</si>
  <si>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</si>
  <si>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</si>
  <si>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</si>
  <si>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</si>
  <si>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</si>
  <si>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</si>
  <si>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</si>
  <si>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</si>
  <si>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</si>
  <si>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</si>
  <si>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</si>
  <si>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</si>
  <si>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</si>
  <si>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</si>
  <si>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</si>
  <si>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</si>
  <si>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</si>
  <si>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</si>
  <si>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</si>
  <si>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</si>
  <si>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</si>
  <si>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</si>
  <si>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</si>
  <si>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</si>
  <si>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</si>
  <si>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</si>
  <si>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</si>
  <si>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</si>
  <si>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</si>
  <si>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</si>
  <si>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</si>
  <si>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</si>
  <si>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</si>
  <si>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</si>
  <si>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</si>
  <si>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</si>
  <si>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</si>
  <si>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</si>
  <si>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</si>
  <si>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</si>
  <si>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</si>
  <si>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</si>
  <si>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</si>
  <si>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</si>
  <si>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</si>
  <si>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</si>
  <si>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</si>
  <si>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</si>
  <si>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</si>
  <si>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</si>
  <si>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</si>
  <si>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</si>
  <si>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</si>
  <si>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</si>
  <si>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</si>
  <si>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</si>
  <si>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</si>
  <si>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</si>
  <si>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</si>
  <si>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</si>
  <si>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</si>
  <si>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</si>
  <si>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</si>
  <si>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</si>
  <si>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</si>
  <si>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</si>
  <si>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</si>
  <si>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</si>
  <si>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</si>
  <si>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</si>
  <si>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</si>
  <si>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</si>
  <si>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</si>
  <si>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</si>
  <si>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</si>
  <si>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</si>
  <si>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</si>
  <si>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</si>
  <si>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</si>
  <si>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</si>
  <si>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</si>
  <si>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</si>
  <si>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</si>
  <si>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</si>
  <si>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</si>
  <si>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</si>
  <si>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</si>
  <si>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</si>
  <si>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</si>
  <si>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</si>
  <si>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</si>
  <si>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</si>
  <si>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</si>
  <si>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</si>
  <si>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</si>
  <si>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</si>
  <si>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</si>
  <si>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</si>
  <si>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</si>
  <si>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</si>
  <si>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</si>
  <si>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</si>
  <si>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</si>
  <si>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</si>
  <si>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</si>
  <si>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</si>
  <si>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</si>
  <si>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</si>
  <si>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</si>
  <si>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</si>
  <si>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</si>
  <si>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</si>
  <si>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</si>
  <si>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</si>
  <si>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</si>
  <si>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</si>
  <si>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</si>
  <si>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</si>
  <si>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</si>
  <si>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</si>
  <si>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</si>
  <si>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</si>
  <si>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</si>
  <si>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</si>
  <si>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</si>
  <si>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</si>
  <si>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</si>
  <si>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</si>
  <si>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</si>
  <si>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</si>
  <si>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</si>
  <si>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</si>
  <si>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</si>
  <si>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</si>
  <si>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</si>
  <si>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</si>
  <si>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</si>
  <si>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</si>
  <si>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</si>
  <si>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</si>
  <si>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</si>
  <si>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</si>
  <si>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</si>
  <si>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</si>
  <si>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</si>
  <si>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</si>
  <si>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</si>
  <si>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</si>
  <si>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</si>
  <si>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</si>
  <si>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</si>
  <si>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</si>
  <si>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</si>
  <si>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</si>
  <si>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</si>
  <si>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</si>
  <si>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</si>
  <si>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</si>
  <si>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</si>
  <si>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</si>
  <si>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</si>
  <si>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</si>
  <si>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</si>
  <si>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</si>
  <si>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</si>
  <si>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</si>
  <si>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</si>
  <si>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</si>
  <si>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</si>
  <si>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</si>
  <si>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</si>
  <si>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</si>
  <si>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</si>
  <si>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</si>
  <si>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</si>
  <si>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</si>
  <si>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</si>
  <si>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</si>
  <si>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</si>
  <si>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</si>
  <si>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</si>
  <si>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</si>
  <si>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</si>
  <si>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</si>
  <si>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</si>
  <si>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</si>
  <si>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</si>
  <si>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</si>
  <si>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</si>
  <si>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</si>
  <si>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</si>
  <si>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</si>
  <si>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</si>
  <si>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</si>
  <si>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</si>
  <si>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</si>
  <si>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</si>
  <si>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</si>
  <si>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</si>
  <si>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</si>
  <si>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</si>
  <si>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</si>
  <si>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</si>
  <si>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</si>
  <si>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</si>
  <si>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</si>
  <si>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</si>
  <si>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</si>
  <si>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</si>
  <si>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</si>
  <si>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</si>
  <si>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</si>
  <si>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</si>
  <si>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</si>
  <si>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</si>
  <si>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</si>
  <si>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</si>
  <si>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</si>
  <si>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</si>
  <si>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</si>
  <si>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</si>
  <si>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</si>
  <si>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</si>
  <si>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</si>
  <si>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</si>
  <si>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</si>
  <si>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</si>
  <si>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</si>
  <si>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</si>
  <si>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</si>
  <si>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</si>
  <si>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</si>
  <si>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</si>
  <si>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</si>
  <si>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</si>
  <si>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</si>
  <si>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</si>
  <si>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</si>
  <si>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</si>
  <si>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</si>
  <si>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</si>
  <si>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</si>
  <si>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</si>
  <si>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</si>
  <si>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</si>
  <si>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</si>
  <si>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</si>
  <si>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</si>
  <si>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</si>
  <si>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</si>
  <si>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</si>
  <si>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</si>
  <si>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</si>
  <si>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</si>
  <si>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</si>
  <si>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</si>
  <si>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</si>
  <si>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</si>
  <si>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</si>
  <si>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</si>
  <si>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</si>
  <si>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</si>
  <si>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</si>
  <si>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</si>
  <si>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</si>
  <si>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</si>
  <si>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</si>
  <si>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</si>
  <si>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</si>
  <si>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</si>
  <si>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</si>
  <si>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</si>
  <si>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</si>
  <si>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</si>
  <si>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</si>
  <si>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</si>
  <si>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</si>
  <si>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</si>
  <si>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</si>
  <si>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</si>
  <si>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</si>
  <si>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</si>
  <si>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</si>
  <si>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</si>
  <si>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</si>
  <si>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</si>
  <si>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</si>
  <si>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</si>
  <si>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</si>
  <si>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</si>
  <si>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</si>
  <si>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</si>
  <si>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</si>
  <si>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</si>
  <si>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</si>
  <si>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</si>
  <si>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</si>
  <si>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</si>
  <si>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</si>
  <si>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</si>
  <si>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</si>
  <si>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</si>
  <si>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</si>
  <si>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</si>
  <si>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</si>
  <si>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</si>
  <si>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</si>
  <si>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</si>
  <si>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</si>
  <si>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</si>
  <si>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</si>
  <si>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</si>
  <si>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</si>
  <si>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</si>
  <si>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</si>
  <si>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</si>
  <si>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</si>
  <si>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</si>
  <si>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</si>
  <si>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</si>
  <si>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</si>
  <si>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</si>
  <si>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</si>
  <si>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</si>
  <si>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</si>
  <si>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</si>
  <si>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</si>
  <si>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</si>
  <si>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</si>
  <si>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</si>
  <si>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</si>
  <si>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</si>
  <si>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</si>
  <si>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</si>
  <si>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</si>
  <si>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</si>
  <si>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</si>
  <si>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</si>
  <si>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</si>
  <si>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</si>
  <si>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</si>
  <si>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</si>
  <si>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</si>
  <si>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</si>
  <si>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</si>
  <si>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</si>
  <si>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</si>
  <si>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</si>
  <si>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</si>
  <si>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</si>
  <si>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</si>
  <si>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</si>
  <si>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</si>
  <si>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</si>
  <si>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</si>
  <si>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</si>
  <si>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</si>
  <si>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</si>
  <si>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</si>
  <si>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</si>
  <si>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</si>
  <si>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</si>
  <si>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</si>
  <si>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</si>
  <si>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</si>
  <si>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</si>
  <si>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</si>
  <si>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</si>
  <si>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</si>
  <si>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</si>
  <si>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</si>
  <si>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</si>
  <si>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</si>
  <si>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</si>
  <si>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</si>
  <si>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</si>
  <si>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</si>
  <si>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</si>
  <si>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</si>
  <si>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</si>
  <si>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</si>
  <si>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</si>
  <si>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</si>
  <si>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</si>
  <si>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</si>
  <si>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</si>
  <si>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</si>
  <si>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</si>
  <si>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</si>
  <si>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</si>
  <si>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</si>
  <si>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</si>
  <si>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</si>
  <si>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</si>
  <si>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</si>
  <si>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</si>
  <si>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</si>
  <si>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</si>
  <si>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</si>
  <si>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</si>
  <si>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</si>
  <si>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</si>
  <si>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</si>
  <si>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</si>
  <si>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</si>
  <si>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</si>
  <si>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</si>
  <si>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</si>
  <si>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</si>
  <si>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</si>
  <si>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</si>
  <si>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</si>
  <si>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</si>
  <si>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</si>
  <si>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</si>
  <si>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</si>
  <si>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</si>
  <si>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</si>
  <si>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</si>
  <si>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</si>
  <si>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</si>
  <si>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</si>
  <si>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</si>
  <si>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</si>
  <si>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</si>
  <si>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</si>
  <si>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</si>
  <si>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</si>
  <si>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</si>
  <si>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</si>
  <si>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</si>
  <si>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</si>
  <si>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</si>
  <si>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</si>
  <si>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</si>
  <si>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</si>
  <si>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</si>
  <si>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</si>
  <si>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</si>
  <si>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</si>
  <si>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</si>
  <si>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</si>
  <si>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</si>
  <si>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</si>
  <si>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</si>
  <si>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</si>
  <si>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</si>
  <si>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</si>
  <si>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</si>
  <si>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</si>
  <si>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</si>
  <si>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</si>
  <si>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</si>
  <si>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</si>
  <si>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</si>
  <si>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</si>
  <si>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</si>
  <si>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</si>
  <si>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</si>
  <si>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</si>
  <si>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</si>
  <si>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</si>
  <si>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</si>
  <si>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</si>
  <si>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</si>
  <si>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</si>
  <si>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</si>
  <si>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</si>
  <si>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</si>
  <si>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</si>
  <si>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</si>
  <si>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</si>
  <si>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</si>
  <si>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</si>
  <si>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</si>
  <si>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</si>
  <si>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</si>
  <si>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</si>
  <si>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</si>
  <si>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</si>
  <si>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</si>
  <si>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</si>
  <si>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</si>
  <si>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</si>
  <si>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</si>
  <si>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</si>
  <si>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</si>
  <si>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</si>
  <si>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</si>
  <si>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</si>
  <si>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</si>
  <si>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</si>
  <si>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</si>
  <si>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</si>
  <si>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</si>
  <si>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</si>
  <si>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</si>
  <si>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</si>
  <si>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</si>
  <si>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</si>
  <si>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</si>
  <si>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</si>
  <si>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</si>
  <si>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</si>
  <si>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</si>
  <si>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</si>
  <si>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</si>
  <si>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</si>
  <si>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</si>
  <si>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</si>
  <si>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</si>
  <si>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</si>
  <si>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</si>
  <si>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</si>
  <si>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</si>
  <si>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</si>
  <si>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</si>
  <si>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</si>
  <si>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</si>
  <si>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</si>
  <si>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</si>
  <si>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</si>
  <si>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</si>
  <si>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</si>
  <si>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</si>
  <si>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</si>
  <si>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</si>
  <si>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</si>
  <si>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</si>
  <si>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</si>
  <si>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</si>
  <si>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</si>
  <si>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</si>
  <si>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</si>
  <si>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</si>
  <si>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</si>
  <si>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</si>
  <si>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</si>
  <si>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</si>
  <si>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</si>
  <si>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</si>
  <si>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</si>
  <si>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</si>
  <si>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</si>
  <si>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</si>
  <si>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</si>
  <si>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</si>
  <si>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</si>
  <si>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</si>
  <si>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</si>
  <si>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</si>
  <si>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</si>
  <si>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</si>
  <si>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</si>
  <si>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</si>
  <si>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</si>
  <si>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</si>
  <si>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</si>
  <si>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</si>
  <si>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</si>
  <si>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</si>
  <si>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</si>
  <si>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</si>
  <si>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</si>
  <si>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</si>
  <si>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</si>
  <si>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</si>
  <si>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</si>
  <si>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</si>
  <si>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</si>
  <si>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</si>
  <si>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</si>
  <si>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</si>
  <si>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</si>
  <si>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</si>
  <si>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</si>
  <si>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</si>
  <si>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</si>
  <si>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</si>
  <si>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</si>
  <si>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</si>
  <si>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</si>
  <si>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</si>
  <si>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</si>
  <si>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</si>
  <si>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</si>
  <si>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</si>
  <si>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</si>
  <si>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</si>
  <si>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</si>
  <si>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</si>
  <si>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</si>
  <si>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</si>
  <si>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</si>
  <si>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</si>
  <si>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</si>
  <si>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</si>
  <si>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</si>
  <si>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</si>
  <si>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</si>
  <si>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</si>
  <si>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</si>
  <si>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</si>
  <si>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</si>
  <si>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</si>
  <si>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</si>
  <si>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</si>
  <si>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</si>
  <si>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</si>
  <si>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</si>
  <si>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</si>
  <si>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</si>
  <si>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</si>
  <si>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</si>
  <si>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</si>
  <si>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</si>
  <si>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</si>
  <si>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</si>
  <si>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</si>
  <si>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</si>
  <si>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</si>
  <si>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</si>
  <si>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</si>
  <si>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</si>
  <si>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</si>
  <si>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</si>
  <si>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</si>
  <si>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</si>
  <si>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</si>
  <si>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</si>
  <si>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</si>
  <si>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</si>
  <si>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</si>
  <si>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</si>
  <si>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</si>
  <si>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</si>
  <si>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</si>
  <si>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</si>
  <si>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</si>
  <si>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</si>
  <si>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</si>
  <si>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</si>
  <si>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</si>
  <si>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</si>
  <si>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</si>
  <si>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</si>
  <si>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</si>
  <si>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</si>
  <si>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</si>
  <si>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</si>
  <si>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</si>
  <si>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</si>
  <si>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</si>
  <si>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</si>
  <si>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</si>
  <si>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</si>
  <si>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</si>
  <si>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</si>
  <si>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</si>
  <si>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</si>
  <si>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</si>
  <si>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</si>
  <si>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</si>
  <si>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</si>
  <si>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</si>
  <si>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</si>
  <si>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</si>
  <si>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</si>
  <si>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</si>
  <si>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</si>
  <si>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</si>
  <si>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</si>
  <si>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</si>
  <si>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</si>
  <si>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</si>
  <si>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</si>
  <si>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</si>
  <si>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</si>
  <si>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</si>
  <si>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</si>
  <si>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</si>
  <si>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</si>
  <si>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</si>
  <si>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</si>
  <si>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</si>
  <si>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</si>
  <si>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</si>
  <si>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</si>
  <si>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</si>
  <si>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</si>
  <si>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</si>
  <si>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</si>
  <si>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</si>
  <si>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</si>
  <si>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</si>
  <si>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</si>
  <si>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</si>
  <si>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</si>
  <si>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</si>
  <si>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</si>
  <si>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</si>
  <si>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</si>
  <si>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</si>
  <si>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</si>
  <si>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</si>
  <si>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</si>
  <si>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</si>
  <si>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</si>
  <si>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</si>
  <si>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</si>
  <si>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</si>
  <si>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</si>
  <si>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</si>
  <si>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</si>
  <si>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</si>
  <si>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</si>
  <si>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</si>
  <si>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</si>
  <si>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</si>
  <si>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</si>
  <si>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</si>
  <si>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</si>
  <si>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</si>
  <si>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</si>
  <si>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</si>
  <si>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</si>
  <si>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</si>
  <si>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</si>
  <si>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</si>
  <si>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</si>
  <si>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</si>
  <si>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</si>
  <si>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</si>
  <si>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</si>
  <si>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</si>
  <si>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</si>
  <si>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</si>
  <si>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</si>
  <si>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</si>
  <si>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</si>
  <si>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</si>
  <si>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</si>
  <si>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</si>
  <si>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</si>
  <si>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</si>
  <si>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</si>
  <si>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</si>
  <si>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</si>
  <si>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</si>
  <si>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</si>
  <si>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</si>
  <si>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</si>
  <si>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</si>
  <si>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</si>
  <si>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</si>
  <si>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</si>
  <si>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</si>
  <si>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</si>
  <si>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</si>
  <si>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</si>
  <si>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</si>
  <si>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</si>
  <si>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</si>
  <si>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</si>
  <si>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</si>
  <si>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</si>
  <si>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</si>
  <si>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</si>
  <si>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</si>
  <si>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</si>
  <si>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</si>
  <si>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</si>
  <si>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</si>
  <si>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</si>
  <si>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</si>
  <si>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</si>
  <si>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</si>
  <si>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</si>
  <si>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</si>
  <si>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</si>
  <si>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</si>
  <si>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</si>
  <si>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</si>
  <si>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</si>
  <si>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</si>
  <si>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</si>
  <si>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</si>
  <si>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</si>
  <si>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</si>
  <si>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</si>
  <si>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</si>
  <si>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</si>
  <si>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</si>
  <si>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</si>
  <si>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</si>
  <si>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</si>
  <si>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</si>
  <si>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</si>
  <si>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</si>
  <si>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</si>
  <si>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</si>
  <si>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</si>
  <si>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</si>
  <si>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</si>
  <si>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</si>
  <si>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</si>
  <si>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</si>
  <si>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</si>
  <si>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</si>
  <si>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</si>
  <si>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</si>
  <si>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</si>
  <si>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</si>
  <si>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</si>
  <si>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</si>
  <si>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</si>
  <si>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</si>
  <si>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</si>
  <si>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</si>
  <si>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</si>
  <si>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</si>
  <si>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</si>
  <si>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</si>
  <si>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</si>
  <si>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</si>
  <si>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</si>
  <si>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</si>
  <si>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</si>
  <si>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</si>
  <si>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</si>
  <si>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</si>
  <si>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</si>
  <si>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</si>
  <si>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</si>
  <si>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</si>
  <si>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</si>
  <si>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</si>
  <si>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</si>
  <si>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</si>
  <si>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</si>
  <si>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</si>
  <si>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</si>
  <si>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</si>
  <si>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</si>
  <si>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</si>
  <si>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</si>
  <si>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</si>
  <si>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</si>
  <si>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</si>
  <si>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</si>
  <si>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</si>
  <si>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</si>
  <si>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</si>
  <si>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</si>
  <si>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</si>
  <si>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</si>
  <si>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</si>
  <si>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</si>
  <si>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</si>
  <si>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</si>
  <si>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</si>
  <si>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</si>
  <si>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</si>
  <si>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</si>
  <si>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</si>
  <si>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</si>
  <si>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</si>
  <si>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</si>
  <si>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</si>
  <si>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</si>
  <si>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</si>
  <si>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</si>
  <si>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</si>
  <si>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</si>
  <si>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</si>
  <si>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</si>
  <si>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</si>
  <si>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</si>
  <si>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</si>
  <si>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</si>
  <si>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</si>
  <si>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</si>
  <si>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</si>
  <si>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</si>
  <si>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</si>
  <si>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</si>
  <si>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</si>
  <si>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</si>
  <si>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</si>
  <si>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</si>
  <si>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</si>
  <si>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</si>
  <si>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</si>
  <si>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</si>
  <si>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</si>
  <si>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</si>
  <si>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</si>
  <si>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</si>
  <si>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</si>
  <si>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</si>
  <si>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</si>
  <si>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</si>
  <si>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</si>
  <si>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</si>
  <si>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</si>
  <si>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</si>
  <si>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</si>
  <si>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</si>
  <si>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</si>
  <si>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</si>
  <si>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</si>
  <si>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</si>
  <si>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</si>
  <si>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</si>
  <si>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</si>
  <si>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</si>
  <si>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</si>
  <si>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</si>
  <si>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</si>
  <si>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</si>
  <si>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</si>
  <si>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</si>
  <si>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</si>
  <si>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</si>
  <si>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</si>
  <si>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</si>
  <si>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</si>
  <si>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</si>
  <si>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</si>
  <si>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</si>
  <si>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</si>
  <si>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</si>
  <si>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</si>
  <si>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</si>
  <si>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</si>
  <si>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</si>
  <si>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</si>
  <si>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</si>
  <si>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</si>
  <si>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</si>
  <si>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</si>
  <si>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</si>
  <si>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</si>
  <si>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</si>
  <si>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</si>
  <si>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</si>
  <si>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</si>
  <si>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</si>
  <si>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</si>
  <si>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</si>
  <si>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</si>
  <si>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</si>
  <si>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</si>
  <si>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</si>
  <si>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</si>
  <si>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</si>
  <si>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</si>
  <si>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</si>
  <si>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</si>
  <si>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</si>
  <si>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</si>
  <si>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</si>
  <si>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</si>
  <si>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</si>
  <si>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</si>
  <si>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</si>
  <si>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</si>
  <si>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</si>
  <si>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</si>
  <si>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</si>
  <si>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</si>
  <si>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</si>
  <si>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</si>
  <si>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</si>
  <si>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</si>
  <si>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</si>
  <si>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</si>
  <si>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</si>
  <si>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</si>
  <si>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</si>
  <si>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</si>
  <si>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</si>
  <si>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</si>
  <si>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</si>
  <si>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</si>
  <si>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</si>
  <si>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</si>
  <si>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</si>
  <si>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</si>
  <si>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</si>
  <si>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</si>
  <si>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</si>
  <si>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</si>
  <si>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</si>
  <si>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</si>
  <si>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</si>
  <si>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</si>
  <si>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</si>
  <si>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</si>
  <si>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</si>
  <si>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</si>
  <si>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</si>
  <si>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</si>
  <si>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</si>
  <si>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</si>
  <si>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</si>
  <si>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</si>
  <si>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</si>
  <si>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</si>
  <si>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</si>
  <si>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</si>
  <si>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</si>
  <si>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</si>
  <si>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</si>
  <si>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</si>
  <si>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</si>
  <si>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</si>
  <si>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</si>
  <si>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</si>
  <si>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</si>
  <si>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</si>
  <si>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</si>
  <si>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</si>
  <si>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</si>
  <si>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</si>
  <si>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</si>
  <si>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</si>
  <si>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</si>
  <si>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</si>
  <si>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</si>
  <si>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</si>
  <si>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</si>
  <si>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</si>
  <si>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</si>
  <si>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</si>
  <si>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</si>
  <si>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</si>
  <si>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</si>
  <si>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</si>
  <si>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</si>
  <si>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</si>
  <si>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</si>
  <si>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</si>
  <si>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</si>
  <si>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</si>
  <si>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</si>
  <si>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</si>
  <si>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</si>
  <si>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</si>
  <si>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</si>
  <si>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</si>
  <si>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</si>
  <si>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</si>
  <si>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</si>
  <si>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</si>
  <si>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</si>
  <si>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</si>
  <si>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</si>
  <si>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</si>
  <si>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</si>
  <si>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</si>
  <si>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</si>
  <si>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</si>
  <si>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</si>
  <si>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</si>
  <si>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</si>
  <si>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</si>
  <si>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</si>
  <si>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</si>
  <si>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</si>
  <si>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</si>
  <si>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</si>
  <si>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</si>
  <si>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</si>
  <si>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</si>
  <si>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</si>
  <si>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</si>
  <si>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</si>
  <si>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</si>
  <si>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</si>
  <si>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</si>
  <si>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</si>
  <si>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</si>
  <si>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</si>
  <si>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</si>
  <si>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</si>
  <si>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</si>
  <si>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</si>
  <si>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</si>
  <si>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</si>
  <si>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</si>
  <si>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</si>
  <si>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</si>
  <si>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</si>
  <si>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</si>
  <si>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</si>
  <si>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</si>
  <si>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</si>
  <si>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</si>
  <si>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</si>
  <si>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</si>
  <si>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</si>
  <si>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</si>
  <si>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</si>
  <si>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</si>
  <si>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</si>
  <si>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</si>
  <si>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</si>
  <si>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</si>
  <si>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</si>
  <si>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</si>
  <si>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</si>
  <si>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</si>
  <si>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</si>
  <si>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</si>
  <si>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</si>
  <si>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</si>
  <si>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</si>
  <si>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</si>
  <si>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</si>
  <si>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</si>
  <si>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</si>
  <si>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</si>
  <si>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</si>
  <si>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</si>
  <si>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</si>
  <si>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</si>
  <si>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</si>
  <si>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</si>
  <si>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</si>
  <si>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</si>
  <si>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</si>
  <si>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</si>
  <si>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</si>
  <si>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</si>
  <si>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</si>
  <si>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</si>
  <si>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</si>
  <si>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</si>
  <si>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</si>
  <si>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</si>
  <si>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</si>
  <si>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</si>
  <si>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</si>
  <si>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</si>
  <si>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</si>
  <si>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</si>
  <si>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</si>
  <si>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</si>
  <si>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</si>
  <si>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</si>
  <si>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</si>
  <si>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</si>
  <si>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</si>
  <si>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</si>
  <si>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</si>
  <si>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</si>
  <si>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</si>
  <si>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</si>
  <si>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</si>
  <si>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</si>
  <si>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</si>
  <si>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</si>
  <si>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</si>
  <si>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</si>
  <si>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</si>
  <si>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</si>
  <si>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</si>
  <si>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</si>
  <si>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</si>
  <si>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</si>
  <si>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</si>
  <si>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</si>
  <si>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</si>
  <si>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</si>
  <si>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</si>
  <si>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</si>
  <si>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</si>
  <si>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</si>
  <si>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</si>
  <si>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</si>
  <si>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</si>
  <si>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</si>
  <si>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</si>
  <si>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</si>
  <si>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</si>
  <si>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</si>
  <si>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</si>
  <si>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</si>
  <si>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</si>
  <si>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</si>
  <si>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</si>
  <si>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</si>
  <si>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</si>
  <si>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</si>
  <si>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</si>
  <si>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</si>
  <si>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</si>
  <si>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</si>
  <si>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</si>
  <si>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</si>
  <si>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</si>
  <si>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</si>
  <si>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</si>
  <si>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</si>
  <si>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</si>
  <si>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</si>
  <si>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</si>
  <si>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</si>
  <si>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</si>
  <si>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</si>
  <si>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</si>
  <si>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</si>
  <si>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</si>
  <si>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</si>
  <si>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</si>
  <si>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</si>
  <si>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</si>
  <si>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</si>
  <si>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</si>
  <si>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</si>
  <si>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</si>
  <si>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</si>
  <si>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</si>
  <si>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</si>
  <si>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</si>
  <si>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</si>
  <si>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</si>
  <si>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</si>
  <si>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</si>
  <si>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</si>
  <si>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</si>
  <si>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</si>
  <si>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</si>
  <si>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</si>
  <si>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</si>
  <si>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</si>
  <si>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</si>
  <si>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</si>
  <si>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</si>
  <si>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</si>
  <si>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</si>
  <si>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</si>
  <si>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</si>
  <si>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</si>
  <si>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</si>
  <si>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</si>
  <si>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</si>
  <si>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</si>
  <si>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</si>
  <si>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</si>
  <si>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</si>
  <si>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</si>
  <si>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</si>
  <si>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</si>
  <si>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</si>
  <si>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</si>
  <si>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</si>
  <si>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</si>
  <si>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</si>
  <si>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</si>
  <si>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</si>
  <si>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</si>
  <si>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</si>
  <si>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</si>
  <si>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</si>
  <si>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</si>
  <si>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</si>
  <si>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</si>
  <si>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</si>
  <si>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</si>
  <si>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</si>
  <si>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</si>
  <si>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</si>
  <si>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</si>
  <si>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</si>
  <si>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</si>
  <si>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</si>
  <si>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</si>
  <si>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</si>
  <si>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</si>
  <si>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</si>
  <si>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</si>
  <si>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</si>
  <si>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</si>
  <si>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</si>
  <si>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</si>
  <si>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</si>
  <si>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</si>
  <si>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</si>
  <si>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</si>
  <si>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</si>
  <si>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</si>
  <si>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</si>
  <si>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</si>
  <si>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</si>
  <si>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</si>
  <si>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</si>
  <si>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</si>
  <si>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</si>
  <si>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</si>
  <si>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</si>
  <si>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</si>
  <si>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</si>
  <si>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</si>
  <si>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</si>
  <si>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</si>
  <si>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</si>
  <si>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</si>
  <si>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</si>
  <si>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</si>
  <si>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</si>
  <si>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</si>
  <si>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</si>
  <si>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</si>
  <si>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</si>
  <si>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</si>
  <si>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</si>
  <si>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</si>
  <si>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</si>
  <si>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</si>
  <si>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</si>
  <si>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</si>
  <si>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</si>
  <si>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</si>
  <si>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</si>
  <si>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</si>
  <si>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</si>
  <si>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</si>
  <si>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</si>
  <si>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</si>
  <si>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</si>
  <si>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</si>
  <si>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</si>
  <si>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</si>
  <si>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</si>
  <si>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</si>
  <si>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</si>
  <si>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</si>
  <si>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</si>
  <si>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</si>
  <si>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</si>
  <si>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</si>
  <si>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</si>
  <si>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</si>
  <si>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</si>
  <si>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</si>
  <si>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</si>
  <si>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</si>
  <si>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</si>
  <si>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</si>
  <si>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</si>
  <si>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</si>
  <si>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</si>
  <si>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</si>
  <si>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</si>
  <si>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</si>
  <si>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</si>
  <si>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</si>
  <si>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</si>
  <si>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</si>
  <si>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</si>
  <si>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</si>
  <si>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</si>
  <si>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</si>
  <si>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</si>
  <si>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</si>
  <si>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</si>
  <si>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</si>
  <si>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</si>
  <si>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</si>
  <si>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</si>
  <si>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</si>
  <si>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</si>
  <si>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</si>
  <si>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</si>
  <si>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</si>
  <si>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</si>
  <si>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</si>
  <si>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</si>
  <si>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</si>
  <si>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</si>
  <si>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</si>
  <si>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</si>
  <si>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</si>
  <si>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</si>
  <si>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</si>
  <si>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</si>
  <si>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</si>
  <si>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</si>
  <si>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</si>
  <si>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</si>
  <si>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</si>
  <si>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</si>
  <si>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</si>
  <si>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</si>
  <si>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</si>
  <si>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</si>
  <si>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</si>
  <si>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</si>
  <si>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</si>
  <si>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</si>
  <si>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</si>
  <si>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</si>
  <si>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</si>
  <si>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</si>
  <si>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</si>
  <si>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</si>
  <si>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</si>
  <si>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</si>
  <si>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</si>
  <si>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</si>
  <si>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</si>
  <si>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</si>
  <si>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</si>
  <si>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</si>
  <si>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</si>
  <si>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</si>
  <si>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</si>
  <si>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</si>
  <si>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</si>
  <si>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</si>
  <si>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</si>
  <si>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</si>
  <si>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</si>
  <si>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</si>
  <si>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</si>
  <si>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</si>
  <si>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</si>
  <si>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</si>
  <si>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</si>
  <si>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</si>
  <si>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</si>
  <si>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</si>
  <si>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</si>
  <si>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</si>
  <si>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</si>
  <si>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</si>
  <si>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</si>
  <si>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</si>
  <si>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</si>
  <si>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</si>
  <si>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</si>
  <si>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</si>
  <si>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</si>
  <si>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</si>
  <si>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</si>
  <si>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</si>
  <si>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</si>
  <si>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</si>
  <si>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</si>
  <si>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</si>
  <si>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</si>
  <si>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</si>
  <si>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</si>
  <si>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</si>
  <si>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</si>
  <si>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</si>
  <si>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</si>
  <si>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</si>
  <si>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</si>
  <si>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</si>
  <si>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</si>
  <si>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</si>
  <si>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</si>
  <si>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</si>
  <si>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</si>
  <si>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</si>
  <si>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</si>
  <si>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</si>
  <si>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</si>
  <si>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</si>
  <si>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</si>
  <si>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</si>
  <si>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</si>
  <si>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</si>
  <si>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</si>
  <si>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</si>
  <si>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</si>
  <si>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</si>
  <si>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</si>
  <si>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</si>
  <si>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</si>
  <si>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</si>
  <si>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</si>
  <si>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</si>
  <si>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</si>
  <si>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</si>
  <si>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</si>
  <si>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</si>
  <si>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</si>
  <si>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</si>
  <si>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</si>
  <si>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</si>
  <si>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</si>
  <si>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</si>
  <si>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</si>
  <si>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</si>
  <si>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</si>
  <si>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</si>
  <si>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</si>
  <si>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</si>
  <si>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</si>
  <si>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</si>
  <si>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</si>
  <si>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</si>
  <si>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</si>
  <si>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</si>
  <si>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</si>
  <si>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</si>
  <si>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</si>
  <si>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</si>
  <si>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</si>
  <si>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</si>
  <si>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</si>
  <si>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</si>
  <si>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</si>
  <si>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</si>
  <si>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</si>
  <si>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</si>
  <si>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</si>
  <si>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</si>
  <si>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</si>
  <si>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</si>
  <si>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</si>
  <si>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</si>
  <si>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</si>
  <si>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</si>
  <si>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</si>
  <si>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</si>
  <si>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</si>
  <si>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</si>
  <si>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</si>
  <si>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</si>
  <si>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</si>
  <si>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</si>
  <si>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</si>
  <si>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</si>
  <si>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</si>
  <si>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</si>
  <si>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</si>
  <si>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</si>
  <si>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</si>
  <si>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</si>
  <si>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</si>
  <si>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</si>
  <si>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</si>
  <si>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</si>
  <si>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</si>
  <si>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</si>
  <si>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</si>
  <si>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</si>
  <si>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</si>
  <si>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</si>
  <si>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</si>
  <si>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</si>
  <si>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</si>
  <si>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</si>
  <si>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</si>
  <si>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</si>
  <si>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</si>
  <si>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</si>
  <si>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</si>
  <si>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</si>
  <si>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</si>
  <si>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</si>
  <si>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</si>
  <si>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</si>
  <si>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</si>
  <si>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</si>
  <si>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</si>
  <si>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</si>
  <si>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</si>
  <si>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</si>
  <si>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</si>
  <si>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</si>
  <si>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</si>
  <si>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</si>
  <si>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</si>
  <si>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</si>
  <si>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</si>
  <si>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</si>
  <si>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</si>
  <si>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</si>
  <si>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</si>
  <si>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</si>
  <si>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</si>
  <si>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</si>
  <si>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</si>
  <si>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</si>
  <si>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</si>
  <si>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</si>
  <si>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</si>
  <si>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</si>
  <si>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</si>
  <si>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</si>
  <si>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</si>
  <si>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</si>
  <si>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</si>
  <si>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</si>
  <si>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</si>
  <si>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</si>
  <si>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</si>
  <si>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</si>
  <si>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</si>
  <si>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</si>
  <si>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</si>
  <si>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</si>
  <si>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</si>
  <si>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</si>
  <si>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</si>
  <si>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</si>
  <si>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</si>
  <si>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</si>
  <si>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</si>
  <si>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</si>
  <si>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</si>
  <si>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</si>
  <si>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</si>
  <si>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</si>
  <si>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</si>
  <si>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</si>
  <si>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</si>
  <si>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</si>
  <si>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</si>
  <si>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</si>
  <si>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</si>
  <si>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</si>
  <si>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</si>
  <si>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</si>
  <si>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</si>
  <si>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</si>
  <si>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</si>
  <si>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</si>
  <si>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</si>
  <si>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</si>
  <si>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</si>
  <si>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</si>
  <si>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</si>
  <si>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</si>
  <si>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</si>
  <si>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</si>
  <si>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</si>
  <si>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</si>
  <si>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</si>
  <si>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</si>
  <si>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</si>
  <si>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</si>
  <si>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</si>
  <si>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</si>
  <si>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</si>
  <si>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</si>
  <si>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</si>
  <si>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</si>
  <si>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</si>
  <si>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</si>
  <si>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</si>
  <si>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</si>
  <si>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</si>
  <si>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</si>
  <si>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</si>
  <si>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</si>
  <si>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</si>
  <si>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</si>
  <si>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</si>
  <si>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</si>
  <si>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</si>
  <si>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</si>
  <si>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</si>
  <si>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</si>
  <si>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</si>
  <si>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</si>
  <si>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</si>
  <si>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</si>
  <si>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</si>
  <si>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</si>
  <si>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</si>
  <si>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</si>
  <si>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</si>
  <si>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</si>
  <si>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</si>
  <si>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</si>
  <si>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</si>
  <si>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</si>
  <si>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</si>
  <si>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</si>
  <si>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</si>
  <si>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</si>
  <si>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</si>
  <si>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</si>
  <si>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</si>
  <si>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</si>
  <si>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</si>
  <si>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</si>
  <si>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</si>
  <si>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</si>
  <si>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</si>
  <si>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</si>
  <si>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</si>
  <si>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</si>
  <si>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</si>
  <si>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</si>
  <si>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</si>
  <si>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</si>
  <si>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</si>
  <si>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</si>
  <si>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</si>
  <si>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</si>
  <si>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</si>
  <si>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</si>
  <si>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</si>
  <si>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</si>
  <si>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</si>
  <si>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</si>
  <si>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</si>
  <si>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</si>
  <si>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</si>
  <si>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</si>
  <si>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</si>
  <si>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</si>
  <si>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</si>
  <si>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</si>
  <si>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</si>
  <si>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</si>
  <si>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</si>
  <si>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</si>
  <si>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</si>
  <si>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</si>
  <si>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</si>
  <si>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</si>
  <si>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</si>
  <si>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</si>
  <si>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</si>
  <si>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</si>
  <si>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</si>
  <si>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</si>
  <si>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</si>
  <si>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</si>
  <si>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</si>
  <si>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</si>
  <si>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</si>
  <si>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</si>
  <si>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</si>
  <si>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</si>
  <si>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</si>
  <si>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</si>
  <si>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</si>
  <si>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</si>
  <si>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</si>
  <si>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</si>
  <si>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</si>
  <si>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</si>
  <si>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</si>
  <si>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</si>
  <si>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</si>
  <si>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</si>
  <si>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</si>
  <si>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</si>
  <si>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</si>
  <si>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</si>
  <si>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</si>
  <si>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</si>
  <si>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</si>
  <si>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</si>
  <si>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</si>
  <si>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</si>
  <si>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</si>
  <si>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</si>
  <si>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</si>
  <si>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</si>
  <si>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</si>
  <si>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</si>
  <si>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</si>
  <si>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</si>
  <si>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</si>
  <si>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</si>
  <si>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</si>
  <si>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</si>
  <si>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</si>
  <si>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</si>
  <si>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</si>
  <si>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</si>
  <si>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</si>
  <si>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</si>
  <si>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</si>
  <si>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</si>
  <si>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</si>
  <si>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</si>
  <si>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</si>
  <si>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</si>
  <si>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</si>
  <si>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</si>
  <si>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</si>
  <si>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</si>
  <si>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</si>
  <si>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</si>
  <si>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</si>
  <si>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</si>
  <si>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</si>
  <si>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</si>
  <si>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</si>
  <si>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</si>
  <si>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</si>
  <si>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</si>
  <si>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</si>
  <si>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</si>
  <si>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</si>
  <si>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</si>
  <si>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</si>
  <si>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</si>
  <si>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</si>
  <si>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</si>
  <si>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</si>
  <si>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</si>
  <si>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</si>
  <si>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</si>
  <si>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</si>
  <si>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</si>
  <si>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</si>
  <si>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</si>
  <si>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</si>
  <si>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</si>
  <si>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</si>
  <si>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</si>
  <si>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</si>
  <si>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</si>
  <si>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</si>
  <si>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</si>
  <si>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</si>
  <si>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</si>
  <si>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</si>
  <si>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</si>
  <si>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</si>
  <si>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</si>
  <si>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</si>
  <si>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</si>
  <si>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</si>
  <si>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</si>
  <si>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</si>
  <si>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</si>
  <si>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</si>
  <si>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</si>
  <si>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</si>
  <si>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</si>
  <si>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</si>
  <si>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</si>
  <si>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</si>
  <si>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</si>
  <si>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</si>
  <si>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</si>
  <si>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</si>
  <si>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</si>
  <si>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</si>
  <si>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</si>
  <si>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</si>
  <si>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</si>
  <si>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</si>
  <si>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</si>
  <si>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</si>
  <si>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</si>
  <si>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</si>
  <si>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</si>
  <si>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</si>
  <si>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</si>
  <si>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</si>
  <si>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</si>
  <si>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</si>
  <si>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</si>
  <si>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</si>
  <si>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</si>
  <si>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</si>
  <si>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</si>
  <si>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</si>
  <si>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</si>
  <si>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</si>
  <si>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</si>
  <si>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</si>
  <si>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</si>
  <si>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</si>
  <si>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</si>
  <si>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</si>
  <si>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</si>
  <si>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</si>
  <si>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</si>
  <si>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</si>
  <si>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</si>
  <si>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</si>
  <si>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</si>
  <si>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</si>
  <si>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</si>
  <si>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</si>
  <si>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</si>
  <si>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</si>
  <si>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</si>
  <si>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</si>
  <si>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</si>
  <si>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</si>
  <si>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</si>
  <si>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</si>
  <si>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</si>
  <si>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</si>
  <si>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</si>
  <si>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</si>
  <si>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</si>
  <si>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</si>
  <si>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</si>
  <si>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</si>
  <si>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</si>
  <si>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</si>
  <si>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</si>
  <si>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</si>
  <si>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</si>
  <si>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</si>
  <si>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</si>
  <si>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</si>
  <si>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</si>
  <si>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</si>
  <si>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</si>
  <si>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</si>
  <si>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</si>
  <si>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</si>
  <si>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</si>
  <si>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</si>
  <si>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</si>
  <si>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</si>
  <si>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</si>
  <si>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</si>
  <si>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</si>
  <si>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</si>
  <si>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</si>
  <si>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</si>
  <si>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</si>
  <si>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</si>
  <si>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</si>
  <si>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</si>
  <si>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</si>
  <si>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</si>
  <si>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</si>
  <si>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</si>
  <si>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</si>
  <si>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</si>
  <si>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</si>
  <si>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</si>
  <si>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</si>
  <si>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</si>
  <si>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</si>
  <si>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</si>
  <si>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</si>
  <si>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</si>
  <si>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</si>
  <si>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</si>
  <si>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</si>
  <si>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</si>
  <si>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</si>
  <si>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</si>
  <si>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</si>
  <si>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</si>
  <si>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</si>
  <si>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</si>
  <si>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</si>
  <si>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</si>
  <si>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</si>
  <si>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</si>
  <si>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</si>
  <si>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</si>
  <si>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</si>
  <si>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</si>
  <si>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</si>
  <si>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</si>
  <si>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</si>
  <si>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</si>
  <si>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</si>
  <si>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</si>
  <si>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</si>
  <si>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</si>
  <si>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</si>
  <si>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</si>
  <si>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</si>
  <si>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</si>
  <si>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</si>
  <si>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</si>
  <si>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</si>
  <si>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</si>
  <si>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</si>
  <si>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</si>
  <si>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</si>
  <si>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</si>
  <si>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</si>
  <si>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</si>
  <si>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</si>
  <si>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</si>
  <si>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</si>
  <si>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</si>
  <si>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</si>
  <si>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</si>
  <si>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</si>
  <si>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</si>
  <si>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</si>
  <si>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</si>
  <si>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</si>
  <si>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</si>
  <si>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</si>
  <si>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</si>
  <si>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</si>
  <si>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</si>
  <si>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</si>
  <si>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</si>
  <si>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</si>
  <si>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</si>
  <si>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</si>
  <si>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</si>
  <si>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</si>
  <si>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</si>
  <si>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</si>
  <si>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</si>
  <si>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</si>
  <si>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</si>
  <si>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</si>
  <si>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</si>
  <si>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</si>
  <si>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</si>
  <si>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</si>
  <si>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</si>
  <si>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</si>
  <si>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</si>
  <si>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</si>
  <si>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</si>
  <si>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</si>
  <si>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</si>
  <si>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</si>
  <si>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</si>
  <si>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</si>
  <si>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</si>
  <si>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</si>
  <si>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</si>
  <si>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</si>
  <si>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</si>
  <si>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</si>
  <si>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</si>
  <si>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</si>
  <si>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</si>
  <si>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</si>
  <si>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</si>
  <si>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</si>
  <si>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</si>
  <si>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</si>
  <si>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</si>
  <si>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</si>
  <si>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</si>
  <si>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</si>
  <si>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</si>
  <si>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</si>
  <si>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</si>
  <si>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</si>
  <si>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</si>
  <si>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</si>
  <si>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</si>
  <si>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</si>
  <si>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</si>
  <si>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</si>
  <si>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</si>
  <si>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</si>
  <si>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</si>
  <si>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</si>
  <si>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</si>
  <si>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</si>
  <si>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</si>
  <si>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</si>
  <si>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</si>
  <si>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</si>
  <si>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</si>
  <si>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</si>
  <si>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</si>
  <si>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</si>
  <si>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</si>
  <si>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</si>
  <si>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</si>
  <si>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</si>
  <si>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</si>
  <si>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</si>
  <si>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</si>
  <si>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</si>
  <si>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</si>
  <si>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</si>
  <si>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</si>
  <si>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</si>
  <si>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</si>
  <si>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</si>
  <si>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</si>
  <si>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</si>
  <si>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</si>
  <si>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</si>
  <si>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</si>
  <si>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</si>
  <si>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</si>
  <si>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</si>
  <si>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</si>
  <si>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</si>
  <si>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</si>
  <si>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</si>
  <si>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</si>
  <si>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</si>
  <si>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</si>
  <si>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</si>
  <si>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</si>
  <si>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</si>
  <si>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</si>
  <si>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</si>
  <si>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</si>
  <si>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</si>
  <si>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</si>
  <si>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</si>
  <si>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</si>
  <si>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</si>
  <si>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</si>
  <si>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</si>
  <si>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</si>
  <si>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</si>
  <si>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</si>
  <si>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</si>
  <si>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</si>
  <si>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</si>
  <si>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</si>
  <si>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</si>
  <si>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</si>
  <si>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</si>
  <si>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</si>
  <si>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</si>
  <si>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</si>
  <si>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</si>
  <si>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</si>
  <si>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</si>
  <si>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</si>
  <si>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</si>
  <si>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</si>
  <si>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</si>
  <si>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</si>
  <si>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</si>
  <si>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</si>
  <si>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</si>
  <si>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</si>
  <si>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</si>
  <si>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</si>
  <si>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</si>
  <si>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</si>
  <si>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</si>
  <si>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</si>
  <si>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</si>
  <si>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</si>
  <si>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</si>
  <si>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</si>
  <si>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</si>
  <si>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</si>
  <si>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</si>
  <si>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</si>
  <si>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</si>
  <si>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</si>
  <si>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</si>
  <si>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</si>
  <si>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</si>
  <si>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</si>
  <si>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</si>
  <si>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</si>
  <si>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</si>
  <si>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</si>
  <si>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</si>
  <si>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</si>
  <si>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</si>
  <si>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</si>
  <si>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</si>
  <si>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</si>
  <si>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</si>
  <si>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</si>
  <si>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</si>
  <si>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</si>
  <si>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</si>
  <si>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</si>
  <si>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</si>
  <si>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</si>
  <si>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</si>
  <si>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</si>
  <si>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</si>
  <si>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</si>
  <si>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</si>
  <si>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</si>
  <si>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</si>
  <si>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</si>
  <si>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</si>
  <si>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</si>
  <si>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</si>
  <si>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</si>
  <si>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</si>
  <si>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</si>
  <si>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</si>
  <si>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</si>
  <si>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</si>
  <si>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</si>
  <si>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</si>
  <si>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</si>
  <si>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</si>
  <si>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</si>
  <si>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</si>
  <si>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</si>
  <si>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</si>
  <si>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</si>
  <si>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</si>
  <si>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</si>
  <si>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</si>
  <si>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</si>
  <si>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</si>
  <si>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</si>
  <si>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</si>
  <si>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</si>
  <si>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</si>
  <si>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</si>
  <si>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</si>
  <si>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</si>
  <si>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</si>
  <si>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</si>
  <si>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</si>
  <si>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</si>
  <si>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</si>
  <si>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</si>
  <si>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</si>
  <si>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</si>
  <si>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</si>
  <si>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</si>
  <si>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</si>
  <si>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</si>
  <si>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</si>
  <si>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</si>
  <si>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</si>
  <si>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</si>
  <si>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</si>
  <si>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</si>
  <si>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</si>
  <si>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</si>
  <si>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</si>
  <si>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</si>
  <si>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</si>
  <si>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</si>
  <si>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</si>
  <si>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</si>
  <si>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</si>
  <si>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</si>
  <si>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</si>
  <si>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</si>
  <si>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</si>
  <si>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</si>
  <si>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</si>
  <si>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</si>
  <si>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</si>
  <si>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</si>
  <si>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</si>
  <si>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</si>
  <si>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</si>
  <si>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</si>
  <si>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</si>
  <si>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</si>
  <si>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</si>
  <si>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</si>
  <si>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</si>
  <si>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</si>
  <si>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</si>
  <si>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</si>
  <si>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</si>
  <si>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</si>
  <si>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</si>
  <si>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</si>
  <si>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</si>
  <si>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</si>
  <si>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</si>
  <si>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</si>
  <si>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</si>
  <si>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</si>
  <si>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</si>
  <si>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</si>
  <si>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</si>
  <si>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</si>
  <si>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</si>
  <si>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</si>
  <si>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</si>
  <si>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</si>
  <si>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</si>
  <si>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</si>
  <si>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</si>
  <si>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</si>
  <si>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</si>
  <si>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</si>
  <si>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</si>
  <si>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</si>
  <si>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</si>
  <si>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</si>
  <si>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</si>
  <si>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</si>
  <si>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</si>
  <si>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</si>
  <si>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</si>
  <si>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</si>
  <si>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</si>
  <si>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</si>
  <si>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</si>
  <si>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</si>
  <si>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</si>
  <si>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</si>
  <si>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</si>
  <si>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</si>
  <si>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</si>
  <si>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</si>
  <si>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</si>
  <si>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</si>
  <si>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</si>
  <si>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</si>
  <si>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</si>
  <si>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</si>
  <si>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</si>
  <si>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</si>
  <si>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</si>
  <si>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</si>
  <si>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</si>
  <si>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</si>
  <si>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</si>
  <si>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</si>
  <si>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</si>
  <si>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</si>
  <si>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</si>
  <si>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</si>
  <si>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</si>
  <si>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</si>
  <si>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</si>
  <si>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</si>
  <si>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</si>
  <si>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</si>
  <si>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</si>
  <si>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</si>
  <si>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</si>
  <si>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</si>
  <si>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</si>
  <si>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</si>
  <si>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</si>
  <si>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</si>
  <si>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</si>
  <si>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</si>
  <si>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</si>
  <si>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</si>
  <si>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</si>
  <si>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</si>
  <si>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</si>
  <si>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</si>
  <si>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</si>
  <si>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</si>
  <si>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</si>
  <si>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</si>
  <si>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</si>
  <si>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</si>
  <si>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</si>
  <si>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</si>
  <si>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</si>
  <si>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</si>
  <si>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</si>
  <si>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</si>
  <si>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</si>
  <si>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</si>
  <si>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</si>
  <si>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</si>
  <si>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</si>
  <si>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</si>
  <si>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</si>
  <si>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</si>
  <si>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</si>
  <si>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</si>
  <si>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</si>
  <si>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</si>
  <si>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</si>
  <si>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</si>
  <si>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</si>
  <si>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</si>
  <si>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</si>
  <si>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</si>
  <si>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</si>
  <si>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</si>
  <si>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</si>
  <si>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</si>
  <si>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</si>
  <si>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</si>
  <si>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</si>
  <si>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</si>
  <si>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</si>
  <si>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</si>
  <si>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</si>
  <si>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</si>
  <si>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</si>
  <si>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</si>
  <si>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</si>
  <si>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</si>
  <si>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</si>
  <si>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</si>
  <si>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</si>
  <si>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</si>
  <si>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</si>
  <si>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</si>
  <si>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</si>
  <si>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</si>
  <si>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</si>
  <si>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</si>
  <si>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</si>
  <si>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</si>
  <si>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</si>
  <si>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</si>
  <si>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</si>
  <si>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</si>
  <si>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</si>
  <si>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</si>
  <si>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</si>
  <si>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</si>
  <si>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</si>
  <si>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</si>
  <si>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</si>
  <si>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</si>
  <si>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</si>
  <si>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</si>
  <si>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</si>
  <si>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</si>
  <si>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</si>
  <si>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</si>
  <si>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</si>
  <si>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</si>
  <si>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</si>
  <si>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</si>
  <si>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</si>
  <si>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</si>
  <si>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</si>
  <si>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</si>
  <si>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</si>
  <si>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</si>
  <si>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</si>
  <si>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</si>
  <si>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</si>
  <si>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</si>
  <si>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</si>
  <si>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</si>
  <si>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</si>
  <si>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</si>
  <si>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</si>
  <si>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</si>
  <si>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</si>
  <si>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</si>
  <si>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</si>
  <si>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</si>
  <si>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</si>
  <si>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</si>
  <si>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</si>
  <si>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</si>
  <si>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</si>
  <si>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</si>
  <si>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</si>
  <si>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</si>
  <si>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</si>
  <si>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</si>
  <si>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</si>
  <si>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</si>
  <si>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</si>
  <si>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</si>
  <si>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</si>
  <si>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</si>
  <si>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</si>
  <si>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</si>
  <si>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</si>
  <si>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</si>
  <si>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</si>
  <si>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</si>
  <si>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</si>
  <si>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</si>
  <si>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</si>
  <si>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</si>
  <si>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</si>
  <si>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</si>
  <si>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</si>
  <si>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</si>
  <si>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</si>
  <si>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</si>
  <si>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</si>
  <si>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</si>
  <si>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</si>
  <si>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</si>
  <si>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</si>
  <si>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</si>
  <si>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</si>
  <si>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</si>
  <si>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</si>
  <si>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</si>
  <si>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</si>
  <si>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</si>
  <si>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</si>
  <si>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</si>
  <si>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</si>
  <si>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</si>
  <si>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</si>
  <si>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</si>
  <si>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</si>
  <si>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</si>
  <si>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</si>
  <si>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</si>
  <si>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</si>
  <si>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</si>
  <si>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</si>
  <si>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</si>
  <si>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</si>
  <si>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</si>
  <si>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</si>
  <si>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</si>
  <si>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</si>
  <si>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</si>
  <si>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</si>
  <si>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</si>
  <si>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</si>
  <si>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</si>
  <si>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</si>
  <si>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</si>
  <si>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</si>
  <si>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</si>
  <si>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</si>
  <si>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</si>
  <si>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</si>
  <si>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</si>
  <si>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</si>
  <si>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</si>
  <si>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</si>
  <si>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</si>
  <si>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</si>
  <si>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</si>
  <si>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</si>
  <si>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</si>
  <si>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</si>
  <si>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</si>
  <si>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</si>
  <si>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</si>
  <si>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</si>
  <si>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</si>
  <si>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</si>
  <si>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</si>
  <si>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</si>
  <si>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</si>
  <si>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</si>
  <si>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</si>
  <si>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</si>
  <si>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</si>
  <si>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</si>
  <si>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</si>
  <si>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</si>
  <si>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</si>
  <si>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</si>
  <si>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</si>
  <si>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</si>
  <si>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</si>
  <si>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</si>
  <si>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</si>
  <si>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</si>
  <si>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</si>
  <si>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</si>
  <si>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</si>
  <si>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</si>
  <si>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</si>
  <si>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</si>
  <si>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</si>
  <si>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</si>
  <si>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</si>
  <si>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</si>
  <si>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</si>
  <si>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</si>
  <si>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</si>
  <si>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</si>
  <si>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</si>
  <si>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</si>
  <si>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</si>
  <si>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</si>
  <si>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</si>
  <si>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</si>
  <si>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</si>
  <si>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</si>
  <si>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</si>
  <si>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</si>
  <si>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</si>
  <si>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</si>
  <si>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</si>
  <si>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</si>
  <si>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</si>
  <si>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</si>
  <si>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</si>
  <si>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</si>
  <si>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</si>
  <si>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</si>
  <si>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</si>
  <si>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</si>
  <si>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</si>
  <si>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</si>
  <si>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</si>
  <si>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</si>
  <si>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</si>
  <si>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</si>
  <si>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</si>
  <si>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</si>
  <si>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</si>
  <si>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</si>
  <si>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</si>
  <si>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</si>
  <si>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</si>
  <si>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</si>
  <si>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</si>
  <si>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</si>
  <si>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</si>
  <si>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</si>
  <si>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</si>
  <si>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</si>
  <si>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</si>
  <si>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</si>
  <si>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</si>
  <si>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</si>
  <si>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</si>
  <si>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</si>
  <si>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</si>
  <si>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</si>
  <si>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</si>
  <si>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</si>
  <si>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</si>
  <si>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</si>
  <si>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</si>
  <si>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</si>
  <si>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</si>
  <si>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</si>
  <si>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</si>
  <si>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</si>
  <si>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</si>
  <si>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</si>
  <si>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</si>
  <si>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</si>
  <si>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</si>
  <si>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</si>
  <si>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</si>
  <si>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</si>
  <si>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</si>
  <si>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</si>
  <si>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</si>
  <si>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</si>
  <si>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</si>
  <si>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</si>
  <si>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</si>
  <si>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</si>
  <si>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</si>
  <si>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</si>
  <si>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</si>
  <si>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</si>
  <si>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</si>
  <si>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</si>
  <si>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</si>
  <si>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</si>
  <si>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</si>
  <si>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</si>
  <si>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</si>
  <si>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</si>
  <si>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</si>
  <si>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</si>
  <si>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</si>
  <si>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</si>
  <si>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</si>
  <si>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</si>
  <si>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</si>
  <si>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</si>
  <si>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</si>
  <si>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</si>
  <si>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</si>
  <si>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</si>
  <si>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</si>
  <si>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</si>
  <si>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</si>
  <si>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</si>
  <si>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</si>
  <si>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</si>
  <si>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</si>
  <si>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</si>
  <si>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</si>
  <si>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</si>
  <si>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</si>
  <si>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</si>
  <si>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</si>
  <si>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</si>
  <si>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</si>
  <si>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</si>
  <si>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</si>
  <si>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</si>
  <si>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</si>
  <si>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</si>
  <si>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</si>
  <si>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</si>
  <si>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</si>
  <si>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</si>
  <si>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</si>
  <si>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</si>
  <si>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</si>
  <si>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</si>
  <si>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</si>
  <si>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</si>
  <si>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</si>
  <si>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</si>
  <si>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</si>
  <si>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</si>
  <si>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</si>
  <si>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</si>
  <si>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</si>
  <si>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</si>
  <si>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</si>
  <si>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</si>
  <si>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</si>
  <si>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</si>
  <si>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</si>
  <si>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</si>
  <si>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</si>
  <si>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</si>
  <si>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</si>
  <si>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</si>
  <si>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</si>
  <si>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</si>
  <si>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</si>
  <si>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</si>
  <si>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</si>
  <si>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</si>
  <si>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</si>
  <si>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</si>
  <si>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</si>
  <si>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</si>
  <si>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</si>
  <si>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</si>
  <si>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</si>
  <si>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</si>
  <si>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</si>
  <si>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</si>
  <si>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</si>
  <si>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</si>
  <si>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</si>
  <si>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</si>
  <si>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</si>
  <si>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</si>
  <si>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</si>
  <si>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</si>
  <si>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</si>
  <si>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</si>
  <si>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</si>
  <si>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</si>
  <si>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</si>
  <si>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</si>
  <si>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</si>
  <si>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</si>
  <si>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</si>
  <si>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</si>
  <si>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</si>
  <si>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</si>
  <si>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</si>
  <si>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</si>
  <si>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</si>
  <si>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</si>
  <si>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</si>
  <si>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</si>
  <si>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</si>
  <si>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</si>
  <si>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</si>
  <si>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</si>
  <si>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</si>
  <si>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</si>
  <si>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</si>
  <si>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</si>
  <si>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</si>
  <si>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</si>
  <si>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</si>
  <si>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</si>
  <si>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</si>
  <si>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</si>
  <si>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</si>
  <si>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</si>
  <si>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</si>
  <si>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</si>
  <si>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</si>
  <si>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</si>
  <si>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</si>
  <si>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</si>
  <si>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</si>
  <si>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</si>
  <si>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</si>
  <si>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</si>
  <si>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</si>
  <si>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</si>
  <si>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</si>
  <si>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</si>
  <si>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</si>
  <si>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</si>
  <si>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</si>
  <si>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</si>
  <si>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</si>
  <si>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</si>
  <si>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</si>
  <si>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</si>
  <si>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</si>
  <si>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</si>
  <si>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</si>
  <si>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</si>
  <si>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</si>
  <si>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</si>
  <si>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</si>
  <si>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</si>
  <si>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</si>
  <si>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</si>
  <si>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</si>
  <si>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</si>
  <si>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</si>
  <si>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</si>
  <si>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</si>
  <si>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</si>
  <si>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</si>
  <si>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</si>
  <si>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</si>
  <si>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</si>
  <si>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</si>
  <si>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</si>
  <si>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</si>
  <si>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</si>
  <si>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</si>
  <si>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</si>
  <si>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</si>
  <si>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</si>
  <si>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</si>
  <si>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</si>
  <si>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</si>
  <si>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</si>
  <si>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</si>
  <si>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</si>
  <si>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</si>
  <si>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</si>
  <si>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</si>
  <si>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</si>
  <si>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</si>
  <si>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</si>
  <si>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</si>
  <si>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</si>
  <si>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</si>
  <si>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</si>
  <si>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</si>
  <si>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</si>
  <si>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</si>
  <si>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</si>
  <si>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</si>
  <si>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</si>
  <si>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</si>
  <si>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</si>
  <si>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</si>
  <si>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</si>
  <si>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</si>
  <si>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</si>
  <si>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</si>
  <si>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</si>
  <si>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</si>
  <si>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</si>
  <si>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</si>
  <si>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</si>
  <si>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</si>
  <si>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</si>
  <si>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</si>
  <si>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</si>
  <si>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</si>
  <si>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</si>
  <si>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</si>
  <si>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</si>
  <si>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</si>
  <si>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</si>
  <si>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</si>
  <si>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</si>
  <si>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</si>
  <si>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</si>
  <si>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</si>
  <si>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</si>
  <si>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</si>
  <si>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</si>
  <si>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</si>
  <si>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</si>
  <si>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</si>
  <si>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</si>
  <si>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</si>
  <si>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</si>
  <si>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</si>
  <si>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</si>
  <si>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</si>
  <si>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</si>
  <si>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</si>
  <si>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</si>
  <si>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</si>
  <si>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</si>
  <si>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</si>
  <si>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</si>
  <si>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</si>
  <si>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</si>
  <si>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</si>
  <si>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</si>
  <si>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</si>
  <si>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</si>
  <si>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</si>
  <si>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</si>
  <si>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</si>
  <si>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</si>
  <si>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</si>
  <si>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</si>
  <si>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</si>
  <si>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</si>
  <si>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</si>
  <si>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</si>
  <si>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</si>
  <si>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</si>
  <si>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</si>
  <si>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</si>
  <si>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</si>
  <si>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</si>
  <si>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</si>
  <si>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</si>
  <si>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</si>
  <si>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</si>
  <si>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</si>
  <si>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</si>
  <si>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</si>
  <si>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</si>
  <si>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</si>
  <si>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</si>
  <si>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</si>
  <si>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</si>
  <si>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</si>
  <si>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</si>
  <si>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</si>
  <si>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</si>
  <si>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</si>
  <si>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</si>
  <si>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</si>
  <si>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</si>
  <si>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</si>
  <si>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</si>
  <si>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</si>
  <si>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</si>
  <si>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</si>
  <si>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</si>
  <si>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</si>
  <si>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</si>
  <si>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</si>
  <si>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</si>
  <si>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</si>
  <si>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</si>
  <si>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</si>
  <si>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</si>
  <si>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</si>
  <si>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</si>
  <si>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</si>
  <si>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</si>
  <si>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</si>
  <si>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</si>
  <si>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</si>
  <si>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</si>
  <si>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</si>
  <si>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</si>
  <si>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</si>
  <si>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</si>
  <si>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</si>
  <si>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</si>
  <si>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</si>
  <si>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</si>
  <si>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</si>
  <si>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</si>
  <si>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</si>
  <si>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</si>
  <si>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</si>
  <si>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</si>
  <si>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</si>
  <si>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</si>
  <si>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</si>
  <si>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</si>
  <si>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</si>
  <si>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</si>
  <si>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</si>
  <si>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</si>
  <si>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</si>
  <si>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</si>
  <si>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</si>
  <si>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</si>
  <si>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</si>
  <si>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</si>
  <si>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</si>
  <si>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</si>
  <si>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</si>
  <si>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</si>
  <si>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</si>
  <si>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</si>
  <si>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</si>
  <si>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</si>
  <si>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</si>
  <si>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</si>
  <si>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</si>
  <si>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</si>
  <si>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</si>
  <si>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</si>
  <si>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</si>
  <si>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</si>
  <si>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</si>
  <si>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</si>
  <si>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</si>
  <si>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</si>
  <si>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</si>
  <si>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</si>
  <si>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</si>
  <si>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</si>
  <si>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</si>
  <si>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</si>
  <si>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</si>
  <si>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</si>
  <si>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</si>
  <si>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</si>
  <si>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</si>
  <si>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</si>
  <si>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</si>
  <si>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</si>
  <si>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</si>
  <si>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</si>
  <si>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</si>
  <si>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</si>
  <si>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</si>
  <si>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</si>
  <si>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</si>
  <si>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</si>
  <si>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</si>
  <si>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</si>
  <si>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</si>
  <si>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</si>
  <si>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</si>
  <si>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</si>
  <si>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</si>
  <si>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</si>
  <si>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</si>
  <si>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</si>
  <si>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</si>
  <si>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</si>
  <si>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</si>
  <si>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</si>
  <si>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</si>
  <si>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</si>
  <si>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</si>
  <si>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</si>
  <si>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</si>
  <si>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</si>
  <si>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</si>
  <si>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</si>
  <si>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</si>
  <si>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</si>
  <si>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</si>
  <si>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</si>
  <si>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</si>
  <si>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</si>
  <si>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</si>
  <si>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</si>
  <si>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</si>
  <si>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</si>
  <si>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</si>
  <si>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</si>
  <si>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</si>
  <si>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</si>
  <si>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</si>
  <si>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</si>
  <si>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</si>
  <si>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</si>
  <si>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</si>
  <si>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</si>
  <si>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</si>
  <si>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</si>
  <si>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</si>
  <si>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</si>
  <si>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</si>
  <si>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</si>
  <si>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</si>
  <si>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</si>
  <si>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</si>
  <si>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</si>
  <si>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</si>
  <si>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</si>
  <si>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</si>
  <si>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</si>
  <si>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</si>
  <si>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</si>
  <si>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</si>
  <si>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</si>
  <si>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</si>
  <si>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</si>
  <si>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</si>
  <si>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</si>
  <si>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</si>
  <si>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</si>
  <si>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</si>
  <si>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</si>
  <si>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</si>
  <si>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</si>
  <si>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</si>
  <si>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</si>
  <si>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</si>
  <si>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</si>
  <si>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</si>
  <si>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</si>
  <si>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</si>
  <si>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</si>
  <si>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</si>
  <si>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</si>
  <si>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</si>
  <si>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</si>
  <si>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</si>
  <si>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</si>
  <si>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</si>
  <si>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</si>
  <si>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</si>
  <si>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</si>
  <si>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</si>
  <si>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</si>
  <si>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</si>
  <si>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</si>
  <si>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</si>
  <si>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</si>
  <si>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</si>
  <si>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</si>
  <si>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</si>
  <si>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</si>
  <si>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</si>
  <si>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</si>
  <si>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</si>
  <si>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</si>
  <si>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</si>
  <si>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</si>
  <si>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</si>
  <si>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</si>
  <si>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</si>
  <si>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</si>
  <si>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</si>
  <si>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</si>
  <si>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</si>
  <si>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</si>
  <si>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</si>
  <si>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</si>
  <si>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</si>
  <si>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</si>
  <si>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</si>
  <si>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</si>
  <si>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</si>
  <si>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</si>
  <si>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</si>
  <si>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</si>
  <si>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</si>
  <si>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</si>
  <si>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</si>
  <si>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</si>
  <si>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</si>
  <si>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</si>
  <si>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</si>
  <si>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</si>
  <si>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</si>
  <si>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</si>
  <si>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</si>
  <si>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</si>
  <si>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</si>
  <si>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</si>
  <si>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</si>
  <si>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</si>
  <si>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</si>
  <si>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</si>
  <si>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</si>
  <si>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</si>
  <si>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</si>
  <si>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</si>
  <si>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</si>
  <si>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</si>
  <si>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</si>
  <si>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</si>
  <si>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</si>
  <si>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</si>
  <si>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</si>
  <si>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</si>
  <si>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</si>
  <si>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</si>
  <si>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</si>
  <si>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</si>
  <si>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</si>
  <si>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</si>
  <si>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</si>
  <si>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</si>
  <si>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</si>
  <si>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</si>
  <si>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</si>
  <si>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</si>
  <si>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</si>
  <si>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</si>
  <si>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</si>
  <si>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</si>
  <si>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</si>
  <si>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</si>
  <si>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</si>
  <si>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</si>
  <si>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</si>
  <si>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</si>
  <si>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</si>
  <si>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</si>
  <si>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</si>
  <si>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</si>
  <si>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</si>
  <si>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</si>
  <si>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</si>
  <si>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</si>
  <si>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</si>
  <si>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</si>
  <si>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</si>
  <si>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</si>
  <si>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</si>
  <si>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</si>
  <si>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</si>
  <si>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</si>
  <si>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</si>
  <si>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</si>
  <si>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</si>
  <si>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</si>
  <si>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</si>
  <si>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</si>
  <si>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</si>
  <si>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</si>
  <si>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</si>
  <si>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</si>
  <si>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</si>
  <si>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</si>
  <si>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</si>
  <si>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</si>
  <si>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</si>
  <si>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</si>
  <si>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</si>
  <si>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</si>
  <si>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</si>
  <si>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</si>
  <si>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</si>
  <si>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</si>
  <si>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</si>
  <si>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</si>
  <si>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</si>
  <si>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</si>
  <si>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</si>
  <si>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</si>
  <si>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</si>
  <si>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</si>
  <si>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</si>
  <si>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</si>
  <si>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</si>
  <si>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</si>
  <si>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</si>
  <si>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</si>
  <si>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</si>
  <si>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</si>
  <si>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</si>
  <si>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</si>
  <si>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</si>
  <si>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</si>
  <si>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</si>
  <si>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</si>
  <si>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</si>
  <si>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</si>
  <si>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</si>
  <si>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</si>
  <si>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</si>
  <si>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</si>
  <si>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</si>
  <si>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</si>
  <si>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</si>
  <si>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</si>
  <si>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</si>
  <si>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</si>
  <si>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</si>
  <si>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</si>
  <si>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</si>
  <si>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</si>
  <si>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</si>
  <si>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</si>
  <si>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</si>
  <si>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</si>
  <si>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</si>
  <si>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</si>
  <si>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</si>
  <si>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</si>
  <si>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</si>
  <si>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</si>
  <si>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</si>
  <si>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</si>
  <si>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</si>
  <si>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</si>
  <si>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</si>
  <si>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</si>
  <si>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</si>
  <si>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</si>
  <si>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</si>
  <si>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</si>
  <si>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</si>
  <si>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</si>
  <si>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</si>
  <si>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</si>
  <si>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</si>
  <si>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</si>
  <si>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</si>
  <si>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</si>
  <si>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</si>
  <si>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</si>
  <si>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</si>
  <si>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</si>
  <si>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</si>
  <si>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</si>
  <si>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</si>
  <si>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</si>
  <si>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</si>
  <si>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</si>
  <si>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</si>
  <si>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</si>
  <si>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</si>
  <si>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</si>
  <si>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</si>
  <si>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</si>
  <si>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</si>
  <si>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</si>
  <si>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</si>
  <si>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</si>
  <si>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</si>
  <si>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</si>
  <si>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</si>
  <si>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</si>
  <si>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</si>
  <si>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</si>
  <si>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</si>
  <si>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</si>
  <si>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</si>
  <si>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</si>
  <si>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</si>
  <si>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</si>
  <si>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</si>
  <si>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</si>
  <si>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</si>
  <si>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</si>
  <si>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</si>
  <si>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</si>
  <si>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</si>
  <si>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</si>
  <si>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</si>
  <si>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</si>
  <si>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</si>
  <si>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</si>
  <si>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</si>
  <si>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</si>
  <si>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</si>
  <si>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</si>
  <si>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</si>
  <si>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</si>
  <si>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</si>
  <si>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</si>
  <si>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</si>
  <si>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</si>
  <si>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</si>
  <si>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</si>
  <si>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</si>
  <si>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</si>
  <si>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</si>
  <si>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</si>
  <si>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</si>
  <si>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</si>
  <si>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</si>
  <si>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</si>
  <si>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</si>
  <si>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</si>
  <si>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</si>
  <si>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</si>
  <si>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</si>
  <si>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</si>
  <si>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</si>
  <si>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</si>
  <si>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</si>
  <si>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</si>
  <si>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</si>
  <si>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</si>
  <si>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</si>
  <si>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</si>
  <si>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</si>
  <si>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</si>
  <si>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</si>
  <si>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</si>
  <si>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</si>
  <si>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</si>
  <si>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</si>
  <si>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</si>
  <si>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</si>
  <si>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</si>
  <si>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</si>
  <si>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</si>
  <si>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</si>
  <si>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</si>
  <si>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</si>
  <si>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</si>
  <si>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</si>
  <si>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</si>
  <si>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</si>
  <si>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</si>
  <si>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</si>
  <si>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</si>
  <si>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</si>
  <si>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</si>
  <si>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</si>
  <si>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</si>
  <si>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</si>
  <si>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</si>
  <si>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</si>
  <si>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</si>
  <si>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</si>
  <si>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</si>
  <si>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</si>
  <si>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</si>
  <si>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</si>
  <si>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</si>
  <si>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</si>
  <si>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</si>
  <si>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</si>
  <si>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</si>
  <si>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</si>
  <si>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</si>
  <si>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</si>
  <si>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</si>
  <si>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</si>
  <si>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</si>
  <si>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</si>
  <si>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</si>
  <si>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</si>
  <si>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</si>
  <si>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</si>
  <si>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</si>
  <si>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</si>
  <si>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</si>
  <si>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</si>
  <si>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</si>
  <si>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</si>
  <si>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</si>
  <si>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</si>
  <si>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</si>
  <si>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</si>
  <si>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</si>
  <si>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</si>
  <si>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</si>
  <si>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</si>
  <si>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</si>
  <si>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</si>
  <si>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</si>
  <si>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</si>
  <si>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</si>
  <si>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</si>
  <si>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</si>
  <si>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</si>
  <si>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</si>
  <si>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</si>
  <si>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</si>
  <si>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</si>
  <si>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</si>
  <si>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</si>
  <si>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</si>
  <si>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</si>
  <si>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</si>
  <si>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</si>
  <si>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</si>
  <si>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</si>
  <si>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</si>
  <si>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</si>
  <si>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</si>
  <si>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</si>
  <si>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</si>
  <si>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</si>
  <si>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</si>
  <si>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</si>
  <si>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</si>
  <si>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</si>
  <si>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</si>
  <si>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</si>
  <si>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</si>
  <si>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</si>
  <si>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</si>
  <si>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</si>
  <si>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</si>
  <si>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</si>
  <si>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</si>
  <si>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</si>
  <si>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</si>
  <si>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</si>
  <si>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</si>
  <si>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</si>
  <si>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</si>
  <si>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</si>
  <si>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</si>
  <si>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</si>
  <si>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</si>
  <si>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</si>
  <si>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</si>
  <si>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</si>
  <si>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</si>
  <si>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</si>
  <si>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</si>
  <si>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</si>
  <si>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</si>
  <si>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</si>
  <si>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</si>
  <si>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</si>
  <si>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</si>
  <si>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</si>
  <si>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</si>
  <si>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</si>
  <si>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</si>
  <si>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</si>
  <si>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</si>
  <si>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</si>
  <si>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</si>
  <si>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</si>
  <si>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</si>
  <si>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</si>
  <si>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</si>
  <si>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</si>
  <si>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</si>
  <si>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</si>
  <si>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</si>
  <si>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</si>
  <si>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</si>
  <si>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</si>
  <si>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</si>
  <si>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</si>
  <si>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</si>
  <si>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</si>
  <si>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</si>
  <si>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</si>
  <si>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</si>
  <si>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</si>
  <si>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</si>
  <si>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</si>
  <si>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</si>
  <si>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</si>
  <si>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</si>
  <si>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</si>
  <si>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</si>
  <si>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</si>
  <si>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</si>
  <si>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</si>
  <si>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</si>
  <si>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</si>
  <si>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</si>
  <si>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</si>
  <si>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</si>
  <si>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</si>
  <si>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</si>
  <si>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</si>
  <si>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</si>
  <si>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</si>
  <si>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</si>
  <si>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</si>
  <si>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</si>
  <si>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</si>
  <si>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</si>
  <si>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</si>
  <si>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</si>
  <si>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</si>
  <si>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</si>
  <si>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</si>
  <si>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</si>
  <si>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</si>
  <si>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</si>
  <si>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</si>
  <si>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</si>
  <si>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</si>
  <si>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</si>
  <si>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</si>
  <si>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</si>
  <si>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</si>
  <si>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</si>
  <si>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</si>
  <si>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</si>
  <si>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</si>
  <si>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</si>
  <si>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</si>
  <si>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</si>
  <si>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</si>
  <si>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</si>
  <si>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</si>
  <si>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</si>
  <si>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</si>
  <si>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</si>
  <si>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</si>
  <si>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</si>
  <si>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</si>
  <si>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</si>
  <si>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</si>
  <si>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</si>
  <si>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</si>
  <si>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</si>
  <si>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</si>
  <si>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</si>
  <si>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</si>
  <si>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</si>
  <si>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</si>
  <si>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</si>
  <si>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</si>
  <si>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</si>
  <si>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</si>
  <si>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</si>
  <si>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</si>
  <si>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</si>
  <si>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</si>
  <si>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</si>
  <si>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</si>
  <si>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</si>
  <si>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</si>
  <si>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</si>
  <si>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</si>
  <si>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</si>
  <si>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</si>
  <si>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</si>
  <si>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</si>
  <si>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</si>
  <si>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</si>
  <si>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</si>
  <si>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</si>
  <si>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</si>
  <si>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</si>
  <si>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</si>
  <si>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</si>
  <si>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</si>
  <si>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</si>
  <si>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</si>
  <si>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</si>
  <si>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</si>
  <si>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</si>
  <si>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</si>
  <si>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</si>
  <si>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</si>
  <si>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</si>
  <si>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</si>
  <si>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</si>
  <si>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</si>
  <si>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</si>
  <si>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</si>
  <si>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</si>
  <si>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</si>
  <si>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</si>
  <si>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</si>
  <si>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</si>
  <si>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</si>
  <si>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</si>
  <si>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</si>
  <si>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</si>
  <si>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</si>
  <si>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</si>
  <si>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</si>
  <si>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</si>
  <si>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</si>
  <si>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</si>
  <si>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</si>
  <si>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</si>
  <si>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</si>
  <si>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</si>
  <si>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</si>
  <si>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</si>
  <si>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</si>
  <si>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</si>
  <si>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</si>
  <si>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</si>
  <si>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</si>
  <si>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</si>
  <si>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</si>
  <si>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</si>
  <si>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</si>
  <si>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</si>
  <si>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</si>
  <si>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</si>
  <si>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</si>
  <si>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</si>
  <si>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</si>
  <si>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</si>
  <si>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</si>
  <si>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</si>
  <si>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</si>
  <si>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</si>
  <si>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</si>
  <si>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</si>
  <si>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</si>
  <si>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</si>
  <si>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</si>
  <si>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</si>
  <si>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</si>
  <si>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</si>
  <si>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</si>
  <si>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</si>
  <si>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</si>
  <si>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</si>
  <si>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</si>
  <si>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</si>
  <si>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</si>
  <si>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</si>
  <si>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</si>
  <si>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</si>
  <si>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</si>
  <si>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</si>
  <si>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</si>
  <si>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</si>
  <si>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</si>
  <si>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</si>
  <si>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</si>
  <si>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</si>
  <si>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</si>
  <si>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</si>
  <si>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</si>
  <si>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</si>
  <si>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</si>
  <si>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</si>
  <si>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</si>
  <si>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</si>
  <si>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</si>
  <si>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</si>
  <si>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</si>
  <si>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</si>
  <si>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</si>
  <si>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</si>
  <si>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</si>
  <si>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</si>
  <si>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</si>
  <si>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</si>
  <si>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</si>
  <si>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</si>
  <si>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</si>
  <si>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</si>
  <si>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</si>
  <si>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</si>
  <si>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</si>
  <si>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</si>
  <si>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</si>
  <si>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</si>
  <si>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</si>
  <si>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</si>
  <si>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</si>
  <si>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</si>
  <si>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</si>
  <si>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</si>
  <si>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</si>
  <si>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</si>
  <si>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</si>
  <si>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</si>
  <si>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</si>
  <si>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</si>
  <si>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</si>
  <si>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</si>
  <si>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</si>
  <si>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</si>
  <si>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</si>
  <si>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</si>
  <si>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</si>
  <si>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</si>
  <si>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</si>
  <si>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</si>
  <si>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</si>
  <si>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</si>
  <si>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</si>
  <si>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</si>
  <si>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</si>
  <si>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</si>
  <si>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</si>
  <si>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</si>
  <si>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</si>
  <si>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</si>
  <si>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</si>
  <si>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</si>
  <si>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</si>
  <si>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</si>
  <si>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</si>
  <si>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</si>
  <si>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</si>
  <si>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</si>
  <si>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</si>
  <si>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</si>
  <si>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</si>
  <si>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</si>
  <si>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</si>
  <si>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</si>
  <si>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</si>
  <si>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</si>
  <si>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</si>
  <si>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</si>
  <si>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</si>
  <si>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</si>
  <si>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</si>
  <si>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</si>
  <si>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</si>
  <si>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</si>
  <si>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</si>
  <si>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</si>
  <si>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</si>
  <si>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</si>
  <si>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</si>
  <si>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</si>
  <si>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</si>
  <si>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</si>
  <si>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</si>
  <si>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</si>
  <si>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</si>
  <si>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</si>
  <si>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</si>
  <si>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</si>
  <si>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</si>
  <si>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</si>
  <si>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</si>
  <si>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</si>
  <si>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</si>
  <si>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</si>
  <si>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</si>
  <si>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</si>
  <si>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</si>
  <si>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</si>
  <si>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</si>
  <si>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</si>
  <si>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</si>
  <si>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</si>
  <si>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</si>
  <si>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</si>
  <si>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</si>
  <si>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</si>
  <si>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</si>
  <si>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</si>
  <si>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</si>
  <si>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</si>
  <si>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</si>
  <si>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</si>
  <si>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</si>
  <si>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</si>
  <si>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</si>
  <si>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</si>
  <si>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</si>
  <si>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</si>
  <si>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</si>
  <si>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</si>
  <si>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</si>
  <si>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</si>
  <si>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</si>
  <si>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</si>
  <si>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</si>
  <si>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</si>
  <si>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</si>
  <si>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</si>
  <si>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</si>
  <si>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</si>
  <si>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</si>
  <si>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</si>
  <si>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</si>
  <si>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</si>
  <si>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</si>
  <si>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</si>
  <si>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</si>
  <si>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</si>
  <si>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</si>
  <si>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</si>
  <si>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</si>
  <si>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</si>
  <si>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</si>
  <si>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</si>
  <si>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</si>
  <si>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</si>
  <si>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</si>
  <si>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</si>
  <si>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</si>
  <si>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</si>
  <si>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</si>
  <si>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</si>
  <si>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</si>
  <si>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</si>
  <si>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</si>
  <si>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</si>
  <si>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</si>
  <si>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</si>
  <si>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</si>
  <si>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</si>
  <si>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</si>
  <si>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</si>
  <si>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</si>
  <si>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</si>
  <si>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</si>
  <si>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</si>
  <si>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</si>
  <si>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</si>
  <si>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</si>
  <si>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</si>
  <si>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</si>
  <si>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</si>
  <si>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</si>
  <si>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</si>
  <si>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</si>
  <si>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</si>
  <si>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</si>
  <si>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</si>
  <si>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</si>
  <si>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</si>
  <si>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</si>
  <si>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</si>
  <si>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</si>
  <si>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</si>
  <si>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</si>
  <si>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</si>
  <si>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</si>
  <si>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</si>
  <si>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</si>
  <si>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</si>
  <si>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</si>
  <si>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</si>
  <si>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</si>
  <si>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</si>
  <si>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</si>
  <si>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</si>
  <si>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</si>
  <si>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</si>
  <si>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</si>
  <si>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</si>
  <si>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</si>
  <si>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</si>
  <si>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</si>
  <si>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</si>
  <si>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</si>
  <si>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</si>
  <si>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</si>
  <si>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</si>
  <si>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</si>
  <si>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</si>
  <si>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</si>
  <si>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</si>
  <si>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</si>
  <si>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</si>
  <si>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</si>
  <si>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</si>
  <si>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</si>
  <si>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</si>
  <si>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</si>
  <si>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</si>
  <si>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</si>
  <si>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</si>
  <si>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</si>
  <si>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</si>
  <si>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</si>
  <si>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</si>
  <si>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</si>
  <si>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</si>
  <si>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</si>
  <si>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</si>
  <si>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</si>
  <si>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</si>
  <si>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</si>
  <si>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</si>
  <si>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</si>
  <si>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</si>
  <si>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</si>
  <si>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</si>
  <si>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</si>
  <si>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</si>
  <si>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</si>
  <si>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</si>
  <si>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</si>
  <si>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</si>
  <si>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</si>
  <si>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</si>
  <si>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</si>
  <si>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</si>
  <si>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</si>
  <si>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</si>
  <si>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</si>
  <si>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</si>
  <si>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</si>
  <si>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</si>
  <si>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</si>
  <si>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</si>
  <si>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</si>
  <si>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</si>
  <si>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</si>
  <si>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</si>
  <si>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</si>
  <si>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</si>
  <si>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</si>
  <si>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</si>
  <si>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</si>
  <si>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</si>
  <si>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</si>
  <si>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</si>
  <si>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</si>
  <si>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</si>
  <si>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</si>
  <si>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</si>
  <si>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</si>
  <si>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</si>
  <si>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</si>
  <si>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</si>
  <si>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</si>
  <si>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</si>
  <si>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</si>
  <si>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</si>
  <si>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</si>
  <si>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</si>
  <si>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</si>
  <si>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</si>
  <si>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</si>
  <si>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</si>
  <si>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</si>
  <si>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</si>
  <si>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</si>
  <si>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</si>
  <si>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</si>
  <si>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</si>
  <si>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</si>
  <si>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</si>
  <si>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</si>
  <si>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</si>
  <si>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</si>
  <si>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</si>
  <si>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</si>
  <si>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</si>
  <si>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</si>
  <si>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</si>
  <si>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</si>
  <si>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</si>
  <si>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</si>
  <si>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</si>
  <si>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</si>
  <si>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</si>
  <si>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</si>
  <si>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</si>
  <si>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</si>
  <si>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</si>
  <si>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</si>
  <si>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</si>
  <si>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</si>
  <si>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</si>
  <si>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</si>
  <si>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</si>
  <si>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</si>
  <si>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</si>
  <si>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</si>
  <si>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</si>
  <si>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</si>
  <si>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</si>
  <si>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</si>
  <si>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</si>
  <si>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</si>
  <si>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</si>
  <si>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</si>
  <si>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</si>
  <si>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</si>
  <si>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</si>
  <si>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</si>
  <si>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</si>
  <si>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</si>
  <si>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</si>
  <si>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</si>
  <si>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</si>
  <si>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</si>
  <si>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</si>
  <si>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</si>
  <si>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</si>
  <si>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</si>
  <si>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</si>
  <si>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</si>
  <si>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</si>
  <si>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</si>
  <si>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</si>
  <si>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</si>
  <si>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</si>
  <si>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</si>
  <si>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</si>
  <si>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</si>
  <si>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</si>
  <si>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</si>
  <si>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</si>
  <si>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</si>
  <si>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</si>
  <si>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</si>
  <si>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</si>
  <si>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</si>
  <si>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</si>
  <si>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</si>
  <si>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</si>
  <si>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</si>
  <si>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</si>
  <si>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</si>
  <si>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</si>
  <si>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</si>
  <si>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</si>
  <si>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</si>
  <si>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</si>
  <si>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</si>
  <si>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</si>
  <si>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</si>
  <si>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</si>
  <si>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</si>
  <si>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</si>
  <si>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</si>
  <si>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</si>
  <si>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</si>
  <si>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</si>
  <si>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</si>
  <si>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</si>
  <si>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</si>
  <si>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</si>
  <si>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</si>
  <si>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</si>
  <si>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</si>
  <si>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</si>
  <si>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</si>
  <si>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</si>
  <si>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</si>
  <si>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</si>
  <si>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</si>
  <si>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</si>
  <si>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</si>
  <si>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</si>
  <si>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</si>
  <si>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</si>
  <si>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</si>
  <si>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</si>
  <si>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</si>
  <si>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</si>
  <si>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</si>
  <si>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</si>
  <si>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</si>
  <si>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</si>
  <si>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</si>
  <si>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</si>
  <si>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</si>
  <si>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</si>
  <si>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</si>
  <si>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</si>
  <si>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</si>
  <si>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</si>
  <si>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</si>
  <si>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</si>
  <si>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</si>
  <si>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</si>
  <si>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</si>
  <si>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</si>
  <si>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</si>
  <si>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</si>
  <si>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</si>
  <si>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</si>
  <si>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</si>
  <si>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</si>
  <si>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</si>
  <si>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</si>
  <si>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</si>
  <si>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</si>
  <si>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</si>
  <si>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</si>
  <si>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</si>
  <si>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</si>
  <si>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</si>
  <si>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</si>
  <si>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</si>
  <si>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</si>
  <si>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</si>
  <si>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</si>
  <si>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</si>
  <si>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</si>
  <si>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</si>
  <si>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</si>
  <si>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</si>
  <si>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</si>
  <si>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</si>
  <si>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</si>
  <si>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</si>
  <si>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</si>
  <si>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</si>
  <si>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</si>
  <si>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</si>
  <si>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</si>
  <si>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</si>
  <si>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</si>
  <si>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</si>
  <si>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</si>
  <si>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</si>
  <si>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</si>
  <si>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</si>
  <si>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</si>
  <si>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</si>
  <si>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</si>
  <si>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</si>
  <si>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</si>
  <si>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</si>
  <si>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</si>
  <si>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</si>
  <si>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</si>
  <si>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</si>
  <si>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</si>
  <si>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</si>
  <si>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</si>
  <si>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</si>
  <si>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</si>
  <si>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</si>
  <si>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</si>
  <si>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</si>
  <si>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</si>
  <si>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</si>
  <si>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</si>
  <si>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</si>
  <si>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</si>
  <si>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</si>
  <si>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</si>
  <si>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</si>
  <si>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</si>
  <si>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</si>
  <si>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</si>
  <si>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</si>
  <si>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</si>
  <si>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</si>
  <si>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</si>
  <si>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</si>
  <si>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</si>
  <si>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</si>
  <si>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</si>
  <si>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</si>
  <si>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</si>
  <si>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</si>
  <si>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</si>
  <si>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</si>
  <si>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</si>
  <si>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</si>
  <si>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</si>
  <si>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</si>
  <si>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</si>
  <si>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</si>
  <si>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</si>
  <si>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</si>
  <si>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</si>
  <si>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</si>
  <si>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</si>
  <si>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</si>
  <si>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</si>
  <si>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</si>
  <si>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</si>
  <si>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</si>
  <si>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</si>
  <si>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</si>
  <si>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</si>
  <si>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</si>
  <si>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</si>
  <si>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</si>
  <si>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</si>
  <si>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</si>
  <si>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</si>
  <si>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</si>
  <si>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</si>
  <si>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</si>
  <si>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</si>
  <si>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</si>
  <si>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</si>
  <si>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</si>
  <si>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</si>
  <si>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</si>
  <si>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</si>
  <si>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</si>
  <si>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</si>
  <si>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</si>
  <si>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</si>
  <si>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</si>
  <si>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</si>
  <si>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</si>
  <si>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</si>
  <si>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</si>
  <si>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</si>
  <si>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</si>
  <si>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</si>
  <si>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</si>
  <si>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</si>
  <si>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</si>
  <si>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</si>
  <si>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</si>
  <si>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</si>
  <si>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</si>
  <si>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</si>
  <si>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</si>
  <si>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</si>
  <si>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</si>
  <si>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</si>
  <si>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</si>
  <si>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</si>
  <si>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</si>
  <si>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</si>
  <si>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</si>
  <si>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</si>
  <si>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</si>
  <si>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</si>
  <si>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</si>
  <si>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</si>
  <si>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</si>
  <si>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</si>
  <si>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</si>
  <si>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</si>
  <si>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</si>
  <si>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</si>
  <si>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</si>
  <si>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</si>
  <si>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</si>
  <si>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</si>
  <si>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</si>
  <si>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</si>
  <si>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</si>
  <si>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</si>
  <si>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</si>
  <si>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</si>
  <si>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</si>
  <si>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</si>
  <si>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</si>
  <si>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</si>
  <si>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</si>
  <si>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</si>
  <si>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</si>
  <si>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</si>
  <si>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</si>
  <si>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</si>
  <si>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</si>
  <si>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</si>
  <si>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</si>
  <si>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</si>
  <si>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</si>
  <si>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</si>
  <si>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</si>
  <si>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</si>
  <si>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</si>
  <si>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</si>
  <si>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</si>
  <si>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</si>
  <si>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</si>
  <si>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</si>
  <si>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</si>
  <si>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</si>
  <si>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</si>
  <si>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</si>
  <si>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</si>
  <si>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</si>
  <si>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</si>
  <si>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</si>
  <si>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</si>
  <si>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</si>
  <si>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</si>
  <si>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</si>
  <si>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</si>
  <si>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</si>
  <si>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</si>
  <si>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</si>
  <si>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</si>
  <si>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</si>
  <si>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</si>
  <si>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</si>
  <si>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</si>
  <si>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</si>
  <si>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</si>
  <si>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</si>
  <si>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</si>
  <si>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</si>
  <si>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</si>
  <si>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</si>
  <si>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</si>
  <si>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</si>
  <si>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</si>
  <si>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</si>
  <si>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</si>
  <si>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</si>
  <si>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</si>
  <si>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</si>
  <si>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</si>
  <si>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</si>
  <si>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</si>
  <si>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</si>
  <si>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</si>
  <si>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</si>
  <si>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</si>
  <si>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</si>
  <si>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</si>
  <si>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</si>
  <si>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</si>
  <si>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</si>
  <si>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</si>
  <si>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</si>
  <si>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</si>
  <si>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</si>
  <si>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</si>
  <si>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</si>
  <si>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</si>
  <si>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</si>
  <si>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</si>
  <si>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</si>
  <si>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</si>
  <si>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</si>
  <si>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</si>
  <si>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</si>
  <si>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</si>
  <si>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</si>
  <si>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</si>
  <si>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</si>
  <si>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</si>
  <si>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</si>
  <si>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</si>
  <si>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</si>
  <si>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</si>
  <si>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</si>
  <si>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</si>
  <si>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</si>
  <si>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</si>
  <si>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</si>
  <si>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</si>
  <si>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</si>
  <si>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</si>
  <si>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</si>
  <si>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</si>
  <si>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</si>
  <si>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</si>
  <si>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</si>
  <si>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</si>
  <si>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</si>
  <si>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</si>
  <si>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</si>
  <si>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</si>
  <si>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</si>
  <si>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</si>
  <si>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</si>
  <si>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</si>
  <si>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</si>
  <si>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</si>
  <si>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</si>
  <si>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</si>
  <si>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</si>
  <si>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</si>
  <si>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</si>
  <si>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</si>
  <si>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</si>
  <si>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</si>
  <si>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</si>
  <si>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</si>
  <si>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</si>
  <si>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</si>
  <si>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</si>
  <si>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</si>
  <si>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</si>
  <si>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</si>
  <si>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</si>
  <si>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</si>
  <si>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</si>
  <si>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</si>
  <si>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</si>
  <si>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</si>
  <si>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</si>
  <si>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</si>
  <si>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</si>
  <si>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</si>
  <si>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</si>
  <si>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</si>
  <si>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</si>
  <si>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</si>
  <si>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</si>
  <si>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</si>
  <si>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</si>
  <si>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</si>
  <si>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</si>
  <si>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</si>
  <si>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</si>
  <si>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</si>
  <si>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</si>
  <si>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</si>
  <si>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</si>
  <si>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</si>
  <si>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</si>
  <si>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</si>
  <si>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</si>
  <si>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</si>
  <si>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</si>
  <si>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</si>
  <si>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</si>
  <si>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</si>
  <si>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</si>
  <si>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</si>
  <si>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</si>
  <si>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</si>
  <si>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</si>
  <si>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</si>
  <si>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</si>
  <si>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</si>
  <si>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</si>
  <si>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</si>
  <si>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</si>
  <si>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</si>
  <si>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</si>
  <si>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</si>
  <si>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</si>
  <si>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</si>
  <si>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</si>
  <si>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</si>
  <si>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</si>
  <si>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</si>
  <si>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</si>
  <si>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</si>
  <si>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</si>
  <si>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</si>
  <si>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</si>
  <si>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</si>
  <si>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</si>
  <si>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</si>
  <si>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</si>
  <si>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</si>
  <si>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</si>
  <si>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</si>
  <si>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</si>
  <si>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</si>
  <si>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</si>
  <si>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</si>
  <si>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</si>
  <si>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</si>
  <si>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</si>
  <si>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</si>
  <si>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</si>
  <si>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</si>
  <si>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</si>
  <si>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</si>
  <si>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</si>
  <si>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</si>
  <si>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</si>
  <si>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</si>
  <si>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</si>
  <si>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</si>
  <si>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</si>
  <si>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</si>
  <si>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</si>
  <si>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</si>
  <si>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</si>
  <si>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</si>
  <si>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</si>
  <si>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</si>
  <si>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</si>
  <si>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</si>
  <si>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</si>
  <si>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</si>
  <si>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</si>
  <si>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</si>
  <si>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</si>
  <si>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</si>
  <si>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</si>
  <si>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</si>
  <si>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</si>
  <si>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</si>
  <si>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</si>
  <si>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</si>
  <si>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</si>
  <si>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</si>
  <si>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</si>
  <si>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</si>
  <si>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</si>
  <si>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</si>
  <si>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</si>
  <si>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</si>
  <si>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</si>
  <si>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</si>
  <si>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</si>
  <si>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</si>
  <si>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</si>
  <si>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</si>
  <si>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</si>
  <si>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</si>
  <si>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</si>
  <si>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</si>
  <si>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</si>
  <si>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</si>
  <si>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</si>
  <si>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</si>
  <si>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</si>
  <si>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</si>
  <si>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</si>
  <si>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</si>
  <si>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</si>
  <si>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</si>
  <si>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</si>
  <si>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</si>
  <si>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</si>
  <si>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</si>
  <si>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</si>
  <si>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</si>
  <si>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</si>
  <si>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</si>
  <si>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</si>
  <si>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</si>
  <si>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</si>
  <si>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</si>
  <si>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</si>
  <si>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</si>
  <si>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</si>
  <si>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</si>
  <si>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</si>
  <si>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</si>
  <si>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</si>
  <si>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</si>
  <si>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</si>
  <si>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</si>
  <si>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</si>
  <si>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</si>
  <si>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</si>
  <si>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</si>
  <si>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</si>
  <si>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</si>
  <si>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</si>
  <si>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</si>
  <si>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</si>
  <si>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</si>
  <si>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</si>
  <si>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</si>
  <si>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</si>
  <si>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</si>
  <si>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</si>
  <si>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</si>
  <si>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</si>
  <si>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</si>
  <si>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</si>
  <si>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</si>
  <si>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</si>
  <si>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</si>
  <si>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</si>
  <si>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</si>
  <si>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</si>
  <si>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</si>
  <si>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</si>
  <si>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</si>
  <si>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</si>
  <si>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</si>
  <si>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</si>
  <si>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</si>
  <si>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</si>
  <si>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</si>
  <si>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</si>
  <si>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</si>
  <si>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</si>
  <si>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</si>
  <si>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</si>
  <si>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</si>
  <si>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</si>
  <si>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</si>
  <si>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</si>
  <si>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</si>
  <si>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</si>
  <si>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</si>
  <si>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</si>
  <si>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</si>
  <si>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</si>
  <si>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</si>
  <si>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</si>
  <si>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</si>
  <si>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</si>
  <si>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</si>
  <si>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</si>
  <si>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</si>
  <si>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</si>
  <si>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</si>
  <si>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</si>
  <si>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</si>
  <si>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</si>
  <si>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</si>
  <si>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</si>
  <si>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</si>
  <si>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</si>
  <si>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</si>
  <si>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</si>
  <si>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</si>
  <si>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</si>
  <si>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</si>
  <si>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</si>
  <si>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</si>
  <si>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</si>
  <si>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</si>
  <si>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</si>
  <si>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</si>
  <si>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</si>
  <si>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</si>
  <si>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</si>
  <si>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</si>
  <si>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</si>
  <si>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</si>
  <si>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</si>
  <si>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</si>
  <si>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</si>
  <si>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</si>
  <si>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</si>
  <si>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</si>
  <si>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</si>
  <si>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</si>
  <si>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</si>
  <si>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</si>
  <si>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</si>
  <si>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</si>
  <si>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</si>
  <si>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</si>
  <si>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</si>
  <si>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</si>
  <si>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</si>
  <si>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</si>
  <si>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</si>
  <si>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</si>
  <si>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</si>
  <si>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</si>
  <si>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</si>
  <si>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</si>
  <si>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</si>
  <si>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</si>
  <si>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</si>
  <si>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</si>
  <si>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</si>
  <si>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</si>
  <si>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</si>
  <si>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</si>
  <si>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</si>
  <si>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</si>
  <si>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</si>
  <si>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</si>
  <si>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</si>
  <si>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</si>
  <si>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</si>
  <si>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</si>
  <si>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</si>
  <si>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</si>
  <si>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</si>
  <si>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</si>
  <si>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</si>
  <si>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</si>
  <si>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</si>
  <si>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</si>
  <si>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</si>
  <si>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</si>
  <si>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</si>
  <si>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</si>
  <si>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</si>
  <si>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</si>
  <si>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</si>
  <si>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</si>
  <si>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</si>
  <si>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</si>
  <si>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</si>
  <si>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</si>
  <si>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</si>
  <si>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</si>
  <si>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</si>
  <si>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</si>
  <si>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</si>
  <si>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</si>
  <si>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</si>
  <si>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</si>
  <si>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</si>
  <si>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</si>
  <si>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</si>
  <si>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</si>
  <si>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</si>
  <si>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</si>
  <si>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</si>
  <si>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</si>
  <si>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</si>
  <si>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</si>
  <si>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</si>
  <si>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</si>
  <si>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</si>
  <si>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</si>
  <si>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</si>
  <si>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</si>
  <si>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</si>
  <si>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</si>
  <si>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</si>
  <si>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</si>
  <si>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</si>
  <si>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</si>
  <si>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</si>
  <si>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</si>
  <si>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</si>
  <si>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</si>
  <si>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</si>
  <si>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</si>
  <si>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</si>
  <si>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</si>
  <si>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</si>
  <si>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</si>
  <si>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</si>
  <si>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</si>
  <si>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</si>
  <si>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</si>
  <si>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</si>
  <si>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</si>
  <si>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</si>
  <si>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</si>
  <si>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</si>
  <si>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</si>
  <si>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</si>
  <si>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</si>
  <si>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</si>
  <si>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</si>
  <si>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</si>
  <si>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</si>
  <si>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</si>
  <si>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</si>
  <si>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</si>
  <si>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</si>
  <si>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</si>
  <si>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</si>
  <si>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</si>
  <si>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</si>
  <si>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</si>
  <si>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</si>
  <si>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</si>
  <si>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</si>
  <si>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</si>
  <si>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</si>
  <si>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</si>
  <si>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</si>
  <si>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</si>
  <si>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</si>
  <si>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</si>
  <si>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</si>
  <si>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</si>
  <si>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</si>
  <si>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</si>
  <si>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</si>
  <si>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</si>
  <si>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</si>
  <si>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</si>
  <si>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</si>
  <si>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</si>
  <si>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</si>
  <si>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</si>
  <si>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</si>
  <si>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</si>
  <si>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</si>
  <si>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</si>
  <si>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</si>
  <si>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</si>
  <si>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</si>
  <si>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</si>
  <si>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</si>
  <si>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</si>
  <si>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</si>
  <si>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</si>
  <si>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</si>
  <si>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</si>
  <si>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</si>
  <si>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</si>
  <si>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</si>
  <si>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</si>
  <si>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</si>
  <si>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</si>
  <si>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</si>
  <si>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</si>
  <si>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</si>
  <si>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</si>
  <si>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</si>
  <si>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</si>
  <si>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</si>
  <si>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</si>
  <si>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</si>
  <si>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</si>
  <si>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</si>
  <si>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</si>
  <si>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</si>
  <si>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</si>
  <si>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</si>
  <si>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</si>
  <si>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</si>
  <si>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</si>
  <si>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</si>
  <si>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</si>
  <si>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</si>
  <si>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</si>
  <si>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</si>
  <si>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</si>
  <si>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</si>
  <si>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</si>
  <si>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</si>
  <si>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</si>
  <si>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</si>
  <si>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</si>
  <si>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</si>
  <si>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</si>
  <si>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</si>
  <si>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</si>
  <si>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</si>
  <si>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</si>
  <si>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</si>
  <si>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</si>
  <si>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</si>
  <si>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</si>
  <si>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</si>
  <si>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</si>
  <si>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</si>
  <si>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</si>
  <si>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</si>
  <si>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</si>
  <si>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</si>
  <si>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</si>
  <si>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</si>
  <si>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</si>
  <si>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</si>
  <si>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</si>
  <si>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</si>
  <si>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</si>
  <si>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</si>
  <si>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</si>
  <si>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</si>
  <si>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</si>
  <si>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</si>
  <si>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</si>
  <si>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</si>
  <si>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</si>
  <si>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</si>
  <si>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</si>
  <si>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</si>
  <si>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</si>
  <si>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</si>
  <si>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</si>
  <si>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</si>
  <si>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</si>
  <si>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</si>
  <si>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</si>
  <si>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</si>
  <si>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</si>
  <si>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</si>
  <si>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</si>
  <si>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</si>
  <si>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</si>
  <si>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</si>
  <si>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</si>
  <si>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</si>
  <si>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</si>
  <si>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</si>
  <si>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</si>
  <si>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</si>
  <si>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</si>
  <si>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</si>
  <si>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</si>
  <si>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</si>
  <si>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</si>
  <si>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</si>
  <si>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</si>
  <si>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</si>
  <si>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</si>
  <si>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</si>
  <si>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</si>
  <si>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</si>
  <si>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</si>
  <si>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</si>
  <si>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</si>
  <si>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</si>
  <si>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</si>
  <si>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</si>
  <si>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</si>
  <si>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</si>
  <si>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</si>
  <si>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</si>
  <si>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</si>
  <si>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</si>
  <si>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</si>
  <si>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</si>
  <si>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</si>
  <si>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</si>
  <si>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</si>
  <si>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</si>
  <si>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</si>
  <si>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</si>
  <si>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</si>
  <si>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</si>
  <si>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</si>
  <si>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</si>
  <si>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</si>
  <si>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</si>
  <si>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</si>
  <si>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</si>
  <si>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</si>
  <si>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</si>
  <si>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</si>
  <si>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</si>
  <si>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</si>
  <si>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</si>
  <si>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</si>
  <si>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</si>
  <si>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</si>
  <si>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</si>
  <si>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</si>
  <si>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</si>
  <si>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</si>
  <si>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</si>
  <si>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</si>
  <si>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</si>
  <si>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</si>
  <si>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</si>
  <si>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</si>
  <si>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</si>
  <si>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</si>
  <si>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</si>
  <si>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</si>
  <si>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</si>
  <si>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</si>
  <si>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</si>
  <si>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</si>
  <si>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</si>
  <si>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</si>
  <si>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</si>
  <si>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</si>
  <si>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</si>
  <si>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</si>
  <si>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</si>
  <si>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</si>
  <si>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</si>
  <si>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</si>
  <si>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</si>
  <si>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</si>
  <si>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</si>
  <si>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</si>
  <si>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</si>
  <si>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</si>
  <si>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</si>
  <si>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</si>
  <si>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</si>
  <si>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</si>
  <si>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</si>
  <si>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</si>
  <si>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</si>
  <si>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</si>
  <si>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</si>
  <si>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</si>
  <si>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</si>
  <si>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</si>
  <si>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</si>
  <si>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</si>
  <si>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</si>
  <si>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</si>
  <si>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</si>
  <si>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</si>
  <si>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</si>
  <si>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</si>
  <si>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</si>
  <si>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</si>
  <si>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</si>
  <si>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</si>
  <si>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</si>
  <si>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</si>
  <si>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</si>
  <si>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</si>
  <si>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</si>
  <si>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</si>
  <si>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</si>
  <si>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</si>
  <si>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</si>
  <si>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</si>
  <si>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</si>
  <si>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</si>
  <si>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</si>
  <si>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</si>
  <si>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</si>
  <si>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</si>
  <si>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</si>
  <si>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</si>
  <si>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</si>
  <si>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</si>
  <si>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</si>
  <si>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</si>
  <si>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</si>
  <si>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</si>
  <si>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</si>
  <si>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</si>
  <si>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</si>
  <si>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</si>
  <si>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</si>
  <si>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</si>
  <si>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</si>
  <si>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</si>
  <si>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</si>
  <si>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</si>
  <si>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</si>
  <si>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</si>
  <si>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</si>
  <si>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</si>
  <si>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</si>
  <si>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</si>
  <si>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</si>
  <si>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</si>
  <si>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</si>
  <si>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</si>
  <si>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</si>
  <si>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</si>
  <si>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</si>
  <si>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</si>
  <si>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</si>
  <si>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</si>
  <si>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</si>
  <si>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</si>
  <si>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</si>
  <si>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</si>
  <si>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</si>
  <si>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</si>
  <si>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</si>
  <si>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</si>
  <si>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</si>
  <si>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</si>
  <si>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</si>
  <si>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</si>
  <si>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</si>
  <si>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</si>
  <si>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</si>
  <si>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</si>
  <si>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</si>
  <si>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</si>
  <si>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</si>
  <si>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</si>
  <si>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</si>
  <si>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</si>
  <si>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</si>
  <si>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</si>
  <si>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</si>
  <si>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</si>
  <si>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</si>
  <si>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</si>
  <si>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</si>
  <si>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</si>
  <si>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</si>
  <si>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</si>
  <si>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</si>
  <si>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</si>
  <si>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</si>
  <si>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</si>
  <si>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</si>
  <si>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</si>
  <si>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</si>
  <si>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</si>
  <si>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</si>
  <si>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</si>
  <si>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</si>
  <si>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</si>
  <si>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</si>
  <si>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</si>
  <si>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</si>
  <si>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</si>
  <si>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</si>
  <si>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</si>
  <si>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</si>
  <si>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</si>
  <si>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</si>
  <si>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</si>
  <si>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</si>
  <si>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</si>
  <si>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</si>
  <si>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</si>
  <si>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</si>
  <si>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</si>
  <si>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</si>
  <si>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</si>
  <si>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</si>
  <si>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</si>
  <si>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</si>
  <si>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</si>
  <si>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</si>
  <si>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</si>
  <si>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</si>
  <si>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</si>
  <si>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</si>
  <si>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</si>
  <si>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</si>
  <si>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</si>
  <si>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</si>
  <si>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</si>
  <si>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</si>
  <si>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</si>
  <si>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</si>
  <si>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</si>
  <si>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</si>
  <si>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</si>
  <si>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</si>
  <si>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</si>
  <si>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</si>
  <si>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</si>
  <si>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</si>
  <si>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</si>
  <si>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</si>
  <si>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</si>
  <si>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</si>
  <si>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</si>
  <si>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</si>
  <si>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</si>
  <si>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</si>
  <si>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</si>
  <si>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</si>
  <si>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</si>
  <si>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</si>
  <si>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</si>
  <si>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</si>
  <si>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</si>
  <si>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</si>
  <si>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</si>
  <si>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</si>
  <si>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</si>
  <si>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</si>
  <si>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</si>
  <si>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</si>
  <si>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</si>
  <si>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</si>
  <si>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</si>
  <si>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</si>
  <si>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</si>
  <si>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</si>
  <si>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</si>
  <si>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</si>
  <si>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</si>
  <si>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</si>
  <si>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</si>
  <si>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</si>
  <si>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</si>
  <si>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</si>
  <si>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</si>
  <si>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</si>
  <si>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</si>
  <si>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</si>
  <si>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</si>
  <si>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</si>
  <si>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</si>
  <si>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</si>
  <si>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</si>
  <si>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</si>
  <si>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</si>
  <si>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</si>
  <si>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</si>
  <si>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</si>
  <si>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</si>
  <si>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</si>
  <si>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</si>
  <si>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</si>
  <si>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</si>
  <si>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</si>
  <si>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</si>
  <si>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</si>
  <si>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</si>
  <si>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</si>
  <si>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</si>
  <si>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</si>
  <si>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</si>
  <si>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</si>
  <si>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</si>
  <si>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</si>
  <si>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</si>
  <si>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</si>
  <si>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</si>
  <si>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</si>
  <si>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</si>
  <si>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</si>
  <si>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</si>
  <si>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</si>
  <si>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</si>
  <si>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</si>
  <si>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</si>
  <si>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</si>
  <si>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</si>
  <si>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</si>
  <si>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</si>
  <si>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</si>
  <si>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</si>
  <si>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</si>
  <si>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</si>
  <si>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</si>
  <si>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</si>
  <si>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</si>
  <si>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</si>
  <si>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</si>
  <si>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</si>
  <si>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</si>
  <si>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</si>
  <si>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</si>
  <si>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</si>
  <si>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</si>
  <si>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</si>
  <si>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</si>
  <si>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</si>
  <si>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</si>
  <si>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</si>
  <si>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</si>
  <si>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</si>
  <si>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</si>
  <si>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</si>
  <si>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</si>
  <si>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</si>
  <si>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</si>
  <si>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</si>
  <si>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</si>
  <si>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</si>
  <si>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</si>
  <si>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</si>
  <si>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</si>
  <si>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</si>
  <si>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</si>
  <si>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</si>
  <si>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</si>
  <si>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</si>
  <si>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</si>
  <si>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</si>
  <si>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</si>
  <si>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</si>
  <si>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</si>
  <si>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</si>
  <si>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</si>
  <si>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</si>
  <si>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</si>
  <si>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</si>
  <si>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</si>
  <si>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</si>
  <si>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</si>
  <si>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</si>
  <si>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</si>
  <si>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</si>
  <si>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</si>
  <si>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</si>
  <si>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</si>
  <si>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</si>
  <si>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</si>
  <si>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</si>
  <si>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</si>
  <si>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</si>
  <si>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</si>
  <si>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</si>
  <si>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</si>
  <si>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</si>
  <si>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</si>
  <si>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</si>
  <si>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</si>
  <si>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</si>
  <si>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</si>
  <si>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</si>
  <si>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</si>
  <si>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</si>
  <si>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</si>
  <si>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</si>
  <si>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</si>
  <si>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</si>
  <si>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</si>
  <si>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</si>
  <si>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</si>
  <si>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</si>
  <si>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</si>
  <si>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</si>
  <si>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</si>
  <si>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</si>
  <si>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</si>
  <si>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</si>
  <si>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</si>
  <si>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</si>
  <si>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</si>
  <si>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</si>
  <si>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</si>
  <si>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</si>
  <si>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</si>
  <si>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</si>
  <si>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</si>
  <si>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</si>
  <si>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</si>
  <si>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</si>
  <si>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</si>
  <si>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</si>
  <si>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</si>
  <si>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</si>
  <si>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</si>
  <si>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</si>
  <si>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</si>
  <si>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</si>
  <si>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</si>
  <si>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</si>
  <si>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</si>
  <si>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</si>
  <si>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</si>
  <si>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</si>
  <si>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</si>
  <si>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</si>
  <si>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</si>
  <si>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</si>
  <si>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</si>
  <si>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</si>
  <si>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</si>
  <si>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</si>
  <si>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</si>
  <si>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</si>
  <si>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</si>
  <si>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</si>
  <si>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</si>
  <si>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</si>
  <si>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</si>
  <si>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</si>
  <si>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</si>
  <si>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</si>
  <si>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</si>
  <si>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</si>
  <si>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</si>
  <si>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</si>
  <si>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</si>
  <si>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</si>
  <si>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</si>
  <si>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</si>
  <si>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</si>
  <si>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</si>
  <si>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</si>
  <si>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</si>
  <si>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</si>
  <si>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</si>
  <si>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</si>
  <si>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</si>
  <si>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</si>
  <si>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</si>
  <si>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</si>
  <si>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</si>
  <si>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</si>
  <si>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</si>
  <si>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</si>
  <si>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</si>
  <si>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</si>
  <si>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</si>
  <si>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</si>
  <si>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</si>
  <si>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</si>
  <si>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</si>
  <si>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</si>
  <si>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</si>
  <si>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</si>
  <si>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</si>
  <si>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</si>
  <si>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</si>
  <si>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</si>
  <si>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</si>
  <si>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</si>
  <si>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</si>
  <si>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</si>
  <si>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</si>
  <si>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</si>
  <si>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</si>
  <si>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</si>
  <si>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</si>
  <si>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</si>
  <si>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</si>
  <si>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</si>
  <si>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</si>
  <si>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</si>
  <si>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</si>
  <si>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</si>
  <si>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</si>
  <si>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</si>
  <si>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</si>
  <si>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</si>
  <si>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</si>
  <si>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</si>
  <si>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</si>
  <si>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</si>
  <si>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</si>
  <si>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</si>
  <si>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</si>
  <si>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</si>
  <si>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</si>
  <si>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</si>
  <si>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</si>
  <si>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</si>
  <si>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</si>
  <si>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</si>
  <si>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</si>
  <si>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</si>
  <si>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</si>
  <si>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</si>
  <si>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</si>
  <si>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</si>
  <si>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</si>
  <si>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</si>
  <si>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</si>
  <si>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</si>
  <si>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</si>
  <si>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</si>
  <si>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</si>
  <si>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</si>
  <si>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</si>
  <si>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</si>
  <si>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</si>
  <si>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</si>
  <si>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</si>
  <si>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</si>
  <si>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</si>
  <si>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</si>
  <si>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</si>
  <si>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</si>
  <si>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</si>
  <si>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</si>
  <si>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</si>
  <si>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</si>
  <si>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</si>
  <si>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</si>
  <si>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</si>
  <si>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</si>
  <si>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</si>
  <si>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</si>
  <si>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</si>
  <si>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</si>
  <si>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</si>
  <si>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</si>
  <si>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</si>
  <si>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</si>
  <si>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</si>
  <si>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</si>
  <si>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</si>
  <si>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</si>
  <si>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</si>
  <si>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</si>
  <si>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</si>
  <si>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</si>
  <si>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</si>
  <si>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</si>
  <si>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</si>
  <si>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</si>
  <si>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</si>
  <si>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</si>
  <si>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</si>
  <si>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</si>
  <si>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</si>
  <si>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</si>
  <si>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</si>
  <si>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</si>
  <si>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</si>
  <si>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</si>
  <si>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</si>
  <si>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</si>
  <si>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</si>
  <si>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</si>
  <si>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</si>
  <si>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</si>
  <si>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</si>
  <si>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</si>
  <si>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</si>
  <si>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</si>
  <si>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</si>
  <si>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</si>
  <si>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</si>
  <si>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</si>
  <si>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</si>
  <si>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</si>
  <si>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</si>
  <si>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</si>
  <si>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</si>
  <si>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</si>
  <si>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</si>
  <si>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</si>
  <si>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</si>
  <si>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</si>
  <si>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</si>
  <si>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</si>
  <si>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</si>
  <si>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</si>
  <si>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</si>
  <si>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</si>
  <si>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</si>
  <si>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</si>
  <si>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</si>
  <si>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</si>
  <si>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</si>
  <si>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</si>
  <si>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</si>
  <si>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</si>
  <si>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</si>
  <si>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</si>
  <si>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</si>
  <si>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</si>
  <si>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</si>
  <si>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</si>
  <si>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</si>
  <si>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</si>
  <si>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</si>
  <si>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</si>
  <si>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</si>
  <si>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</si>
  <si>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</si>
  <si>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</si>
  <si>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</si>
  <si>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</si>
  <si>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</si>
  <si>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</si>
  <si>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</si>
  <si>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</si>
  <si>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</si>
  <si>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</si>
  <si>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</si>
  <si>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</si>
  <si>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</si>
  <si>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</si>
  <si>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</si>
  <si>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</si>
  <si>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</si>
  <si>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</si>
  <si>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</si>
  <si>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</si>
  <si>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</si>
  <si>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</si>
  <si>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</si>
  <si>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</si>
  <si>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</si>
  <si>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</si>
  <si>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</si>
  <si>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</si>
  <si>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</si>
  <si>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</si>
  <si>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</si>
  <si>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</si>
  <si>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</si>
  <si>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</si>
  <si>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</si>
  <si>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</si>
  <si>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</si>
  <si>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</si>
  <si>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</si>
  <si>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</si>
  <si>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</si>
  <si>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</si>
  <si>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</si>
  <si>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</si>
  <si>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</si>
  <si>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</si>
  <si>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</si>
  <si>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</si>
  <si>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</si>
  <si>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</si>
  <si>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</si>
  <si>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</si>
  <si>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</si>
  <si>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</si>
  <si>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</si>
  <si>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</si>
  <si>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</si>
  <si>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</si>
  <si>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</si>
  <si>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</si>
  <si>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</si>
  <si>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</si>
  <si>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</si>
  <si>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</si>
  <si>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</si>
  <si>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</si>
  <si>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</si>
  <si>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</si>
  <si>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</si>
  <si>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</si>
  <si>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</si>
  <si>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</si>
  <si>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</si>
  <si>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</si>
  <si>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</si>
  <si>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</si>
  <si>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</si>
  <si>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</si>
  <si>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</si>
  <si>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</si>
  <si>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</si>
  <si>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</si>
  <si>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</si>
  <si>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</si>
  <si>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</si>
  <si>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</si>
  <si>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</si>
  <si>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</si>
  <si>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</si>
  <si>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</si>
  <si>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</si>
  <si>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</si>
  <si>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</si>
  <si>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</si>
  <si>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</si>
  <si>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</si>
  <si>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</si>
  <si>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</si>
  <si>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</si>
  <si>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</si>
  <si>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</si>
  <si>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</si>
  <si>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</si>
  <si>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</si>
  <si>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</si>
  <si>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</si>
  <si>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</si>
  <si>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</si>
  <si>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</si>
  <si>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</si>
  <si>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</si>
  <si>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</si>
  <si>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</si>
  <si>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</si>
  <si>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</si>
  <si>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</si>
  <si>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</si>
  <si>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</si>
  <si>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</si>
  <si>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</si>
  <si>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</si>
  <si>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</si>
  <si>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</si>
  <si>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</si>
  <si>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</si>
  <si>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</si>
  <si>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</si>
  <si>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</si>
  <si>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</si>
  <si>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</si>
  <si>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</si>
  <si>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</si>
  <si>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</si>
  <si>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</si>
  <si>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</si>
  <si>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</si>
  <si>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</si>
  <si>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</si>
  <si>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</si>
  <si>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</si>
  <si>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</si>
  <si>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</si>
  <si>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</si>
  <si>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</si>
  <si>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</si>
  <si>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</si>
  <si>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</si>
  <si>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</si>
  <si>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</si>
  <si>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</si>
  <si>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</si>
  <si>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</si>
  <si>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</si>
  <si>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</si>
  <si>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</si>
  <si>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</si>
  <si>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</si>
  <si>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</si>
  <si>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</si>
  <si>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</si>
  <si>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</si>
  <si>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</si>
  <si>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</si>
  <si>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</si>
  <si>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</si>
  <si>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</si>
  <si>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</si>
  <si>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</si>
  <si>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</si>
  <si>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</si>
  <si>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</si>
  <si>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</si>
  <si>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</si>
  <si>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</si>
  <si>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</si>
  <si>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</si>
  <si>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</si>
  <si>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</si>
  <si>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</si>
  <si>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</si>
  <si>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</si>
  <si>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</si>
  <si>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</si>
  <si>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</si>
  <si>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</si>
  <si>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</si>
  <si>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</si>
  <si>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</si>
  <si>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</si>
  <si>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</si>
  <si>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</si>
  <si>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</si>
  <si>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</si>
  <si>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</si>
  <si>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</si>
  <si>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</si>
  <si>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</si>
  <si>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</si>
  <si>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</si>
  <si>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</si>
  <si>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</si>
  <si>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</si>
  <si>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</si>
  <si>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</si>
  <si>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</si>
  <si>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</si>
  <si>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</si>
  <si>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</si>
  <si>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</si>
  <si>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</si>
  <si>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</si>
  <si>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</si>
  <si>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</si>
  <si>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</si>
  <si>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</si>
  <si>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</si>
  <si>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</si>
  <si>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</si>
  <si>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</si>
  <si>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</si>
  <si>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</si>
  <si>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</si>
  <si>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</si>
  <si>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</si>
  <si>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</si>
  <si>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</si>
  <si>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</si>
  <si>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</si>
  <si>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</si>
  <si>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</si>
  <si>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</si>
  <si>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</si>
  <si>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</si>
  <si>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</si>
  <si>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</si>
  <si>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</si>
  <si>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</si>
  <si>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</si>
  <si>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</si>
  <si>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</si>
  <si>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</si>
  <si>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</si>
  <si>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</si>
  <si>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</si>
  <si>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</si>
  <si>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</si>
  <si>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</si>
  <si>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</si>
  <si>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</si>
  <si>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</si>
  <si>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</si>
  <si>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</si>
  <si>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</si>
  <si>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</si>
  <si>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</si>
  <si>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</si>
  <si>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</si>
  <si>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</si>
  <si>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</si>
  <si>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</si>
  <si>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</si>
  <si>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</si>
  <si>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</si>
  <si>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</si>
  <si>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</si>
  <si>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</si>
  <si>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</si>
  <si>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</si>
  <si>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</si>
  <si>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</si>
  <si>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</si>
  <si>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</si>
  <si>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</si>
  <si>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</si>
  <si>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</si>
  <si>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</si>
  <si>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</si>
  <si>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</si>
  <si>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</si>
  <si>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</si>
  <si>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</si>
  <si>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</si>
  <si>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</si>
  <si>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</si>
  <si>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</si>
  <si>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</si>
  <si>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</si>
  <si>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</si>
  <si>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</si>
  <si>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</si>
  <si>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</si>
  <si>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</si>
  <si>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</si>
  <si>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</si>
  <si>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</si>
  <si>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</si>
  <si>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</si>
  <si>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</si>
  <si>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</si>
  <si>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</si>
  <si>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</si>
  <si>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</si>
  <si>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</si>
  <si>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</si>
  <si>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</si>
  <si>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</si>
  <si>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</si>
  <si>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</si>
  <si>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</si>
  <si>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</si>
  <si>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</si>
  <si>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</si>
  <si>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</si>
  <si>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</si>
  <si>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</si>
  <si>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</si>
  <si>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</si>
  <si>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</si>
  <si>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</si>
  <si>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</si>
  <si>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</si>
  <si>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</si>
  <si>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</si>
  <si>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</si>
  <si>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</si>
  <si>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</si>
  <si>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</si>
  <si>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</si>
  <si>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</si>
  <si>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</si>
  <si>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</si>
  <si>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</si>
  <si>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</si>
  <si>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</si>
  <si>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</si>
  <si>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</si>
  <si>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</si>
  <si>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</si>
  <si>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</si>
  <si>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</si>
  <si>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</si>
  <si>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</si>
  <si>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</si>
  <si>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</si>
  <si>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</si>
  <si>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</si>
  <si>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</si>
  <si>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</si>
  <si>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</si>
  <si>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</si>
  <si>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</si>
  <si>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</si>
  <si>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</si>
  <si>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</si>
  <si>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</si>
  <si>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</si>
  <si>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</si>
  <si>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</si>
  <si>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</si>
  <si>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</si>
  <si>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</si>
  <si>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</si>
  <si>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</si>
  <si>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</si>
  <si>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</si>
  <si>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</si>
  <si>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</si>
  <si>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</si>
  <si>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</si>
  <si>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</si>
  <si>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</si>
  <si>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</si>
  <si>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</si>
  <si>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</si>
  <si>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</si>
  <si>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</si>
  <si>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</si>
  <si>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</si>
  <si>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</si>
  <si>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</si>
  <si>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</si>
  <si>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</si>
  <si>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</si>
  <si>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</si>
  <si>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</si>
  <si>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</si>
  <si>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</si>
  <si>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</si>
  <si>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</si>
  <si>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</si>
  <si>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</si>
  <si>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</si>
  <si>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</si>
  <si>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</si>
  <si>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</si>
  <si>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</si>
  <si>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</si>
  <si>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</si>
  <si>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</si>
  <si>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</si>
  <si>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</si>
  <si>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</si>
  <si>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</si>
  <si>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</si>
  <si>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</si>
  <si>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</si>
  <si>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</si>
  <si>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</si>
  <si>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</si>
  <si>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</si>
  <si>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</si>
  <si>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</si>
  <si>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</si>
  <si>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</si>
  <si>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</si>
  <si>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</si>
  <si>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</si>
  <si>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</si>
  <si>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</si>
  <si>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</si>
  <si>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</si>
  <si>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</si>
  <si>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</si>
  <si>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</si>
  <si>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</si>
  <si>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</si>
  <si>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</si>
  <si>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</si>
  <si>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</si>
  <si>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</si>
  <si>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</si>
  <si>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</si>
  <si>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</si>
  <si>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</si>
  <si>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</si>
  <si>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</si>
  <si>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</si>
  <si>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</si>
  <si>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</si>
  <si>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</si>
  <si>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</si>
  <si>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</si>
  <si>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</si>
  <si>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</si>
  <si>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</si>
  <si>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</si>
  <si>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</si>
  <si>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</si>
  <si>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</si>
  <si>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</si>
  <si>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</si>
  <si>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</si>
  <si>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</si>
  <si>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</si>
  <si>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</si>
  <si>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</si>
  <si>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</si>
  <si>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</si>
  <si>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</si>
  <si>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</si>
  <si>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</si>
  <si>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</si>
  <si>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</si>
  <si>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</si>
  <si>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</si>
  <si>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</si>
  <si>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</si>
  <si>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</si>
  <si>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</si>
  <si>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</si>
  <si>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</si>
  <si>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</si>
  <si>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</si>
  <si>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</si>
  <si>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</si>
  <si>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</si>
  <si>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</si>
  <si>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</si>
  <si>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</si>
  <si>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</si>
  <si>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</si>
  <si>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</si>
  <si>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</si>
  <si>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</si>
  <si>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</si>
  <si>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</si>
  <si>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</si>
  <si>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</si>
  <si>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</si>
  <si>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</si>
  <si>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</si>
  <si>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</si>
  <si>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</si>
  <si>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</si>
  <si>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</si>
  <si>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</si>
  <si>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</si>
  <si>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</si>
  <si>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</si>
  <si>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</si>
  <si>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</si>
  <si>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</si>
  <si>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</si>
  <si>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</si>
  <si>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</si>
  <si>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</si>
  <si>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</si>
  <si>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</si>
  <si>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</si>
  <si>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</si>
  <si>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</si>
  <si>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</si>
  <si>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</si>
  <si>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</si>
  <si>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</si>
  <si>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</si>
  <si>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</si>
  <si>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</si>
  <si>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</si>
  <si>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</si>
  <si>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</si>
  <si>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</si>
  <si>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</si>
  <si>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</si>
  <si>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</si>
  <si>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</si>
  <si>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</si>
  <si>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</si>
  <si>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</si>
  <si>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</si>
  <si>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</si>
  <si>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</si>
  <si>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</si>
  <si>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</si>
  <si>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</si>
  <si>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</si>
  <si>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</si>
  <si>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</si>
  <si>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</si>
  <si>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</si>
  <si>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</si>
  <si>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</si>
  <si>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</si>
  <si>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</si>
  <si>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</si>
  <si>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</si>
  <si>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</si>
  <si>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</si>
  <si>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</si>
  <si>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</si>
  <si>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</si>
  <si>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</si>
  <si>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</si>
  <si>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</si>
  <si>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</si>
  <si>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</si>
  <si>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</si>
  <si>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</si>
  <si>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</si>
  <si>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</si>
  <si>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</si>
  <si>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</si>
  <si>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</si>
  <si>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</si>
  <si>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</si>
  <si>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</si>
  <si>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</si>
  <si>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</si>
  <si>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</si>
  <si>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</si>
  <si>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</si>
  <si>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</si>
  <si>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</si>
  <si>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</si>
  <si>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</si>
  <si>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</si>
  <si>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</si>
  <si>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</si>
  <si>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</si>
  <si>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</si>
  <si>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</si>
  <si>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</si>
  <si>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</si>
  <si>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</si>
  <si>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</si>
  <si>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</si>
  <si>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</si>
  <si>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</si>
  <si>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</si>
  <si>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</si>
  <si>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</si>
  <si>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</si>
  <si>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</si>
  <si>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</si>
  <si>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</si>
  <si>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</si>
  <si>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</si>
  <si>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</si>
  <si>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</si>
  <si>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</si>
  <si>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</si>
  <si>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</si>
  <si>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</si>
  <si>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</si>
  <si>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</si>
  <si>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</si>
  <si>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</si>
  <si>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</si>
  <si>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</si>
  <si>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</si>
  <si>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</si>
  <si>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</si>
  <si>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</si>
  <si>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</si>
  <si>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</si>
  <si>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</si>
  <si>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</si>
  <si>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</si>
  <si>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</si>
  <si>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</si>
  <si>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</si>
  <si>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</si>
  <si>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</si>
  <si>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</si>
  <si>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</si>
  <si>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</si>
  <si>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</si>
  <si>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</si>
  <si>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</si>
  <si>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</si>
  <si>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</si>
  <si>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</si>
  <si>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</si>
  <si>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</si>
  <si>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</si>
  <si>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</si>
  <si>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</si>
  <si>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</si>
  <si>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</si>
  <si>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</si>
  <si>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</si>
  <si>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</si>
  <si>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</si>
  <si>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</si>
  <si>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</si>
  <si>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</si>
  <si>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</si>
  <si>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</si>
  <si>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</si>
  <si>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</si>
  <si>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</si>
  <si>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</si>
  <si>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</si>
  <si>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</si>
  <si>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</si>
  <si>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</si>
  <si>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</si>
  <si>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</si>
  <si>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</si>
  <si>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</si>
  <si>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</si>
  <si>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</si>
  <si>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</si>
  <si>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</si>
  <si>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</si>
  <si>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</si>
  <si>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</si>
  <si>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</si>
  <si>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</si>
  <si>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</si>
  <si>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</si>
  <si>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</si>
  <si>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</si>
  <si>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</si>
  <si>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</si>
  <si>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</si>
  <si>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</si>
  <si>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</si>
  <si>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</si>
  <si>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</si>
  <si>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</si>
  <si>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</si>
  <si>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</si>
  <si>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</si>
  <si>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</si>
  <si>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</si>
  <si>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</si>
  <si>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</si>
  <si>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</si>
  <si>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</si>
  <si>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</si>
  <si>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</si>
  <si>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</si>
  <si>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</si>
  <si>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</si>
  <si>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</si>
  <si>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</si>
  <si>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</si>
  <si>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</si>
  <si>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</si>
  <si>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</si>
  <si>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</si>
  <si>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</si>
  <si>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</si>
  <si>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</si>
  <si>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</si>
  <si>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</si>
  <si>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</si>
  <si>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</si>
  <si>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</si>
  <si>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</si>
  <si>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</si>
  <si>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</si>
  <si>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</si>
  <si>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</si>
  <si>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</si>
  <si>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</si>
  <si>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</si>
  <si>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</si>
  <si>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</si>
  <si>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</si>
  <si>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</si>
  <si>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</si>
  <si>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</si>
  <si>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</si>
  <si>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</si>
  <si>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</si>
  <si>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</si>
  <si>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</si>
  <si>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</si>
  <si>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</si>
  <si>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</si>
  <si>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</si>
  <si>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</si>
  <si>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</si>
  <si>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</si>
  <si>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</si>
  <si>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</si>
  <si>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</si>
  <si>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</si>
  <si>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</si>
  <si>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</si>
  <si>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</si>
  <si>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</si>
  <si>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</si>
  <si>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</si>
  <si>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</si>
  <si>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</si>
  <si>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</si>
  <si>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</si>
  <si>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</si>
  <si>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</si>
  <si>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</si>
  <si>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</si>
  <si>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</si>
  <si>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</si>
  <si>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</si>
  <si>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</si>
  <si>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</si>
  <si>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</si>
  <si>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</si>
  <si>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</si>
  <si>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</si>
  <si>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</si>
  <si>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</si>
  <si>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</si>
  <si>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</si>
  <si>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</si>
  <si>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</si>
  <si>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</si>
  <si>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</si>
  <si>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</si>
  <si>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</si>
  <si>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</si>
  <si>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</si>
  <si>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</si>
  <si>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</si>
  <si>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</si>
  <si>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</si>
  <si>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</si>
  <si>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</si>
  <si>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</si>
  <si>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</si>
  <si>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</si>
  <si>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</si>
  <si>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</si>
  <si>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</si>
  <si>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</si>
  <si>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</si>
  <si>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</si>
  <si>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</si>
  <si>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</si>
  <si>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</si>
  <si>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</si>
  <si>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</si>
  <si>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</si>
  <si>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</si>
  <si>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</si>
  <si>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</si>
  <si>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</si>
  <si>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</si>
  <si>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</si>
  <si>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</si>
  <si>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</si>
  <si>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</si>
  <si>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</si>
  <si>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</si>
  <si>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</si>
  <si>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</si>
  <si>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</si>
  <si>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</si>
  <si>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</si>
  <si>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</si>
  <si>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</si>
  <si>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</si>
  <si>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</si>
  <si>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</si>
  <si>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</si>
  <si>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</si>
  <si>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</si>
  <si>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</si>
  <si>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</si>
  <si>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</si>
  <si>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</si>
  <si>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</si>
  <si>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</si>
  <si>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</si>
  <si>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</si>
  <si>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</si>
  <si>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</si>
  <si>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</si>
  <si>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</si>
  <si>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</si>
  <si>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</si>
  <si>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</si>
  <si>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</si>
  <si>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</si>
  <si>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</si>
  <si>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</si>
  <si>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</si>
  <si>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</si>
  <si>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</si>
  <si>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</si>
  <si>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</si>
  <si>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</si>
  <si>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</si>
  <si>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</si>
  <si>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</si>
  <si>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</si>
  <si>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</si>
  <si>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</si>
  <si>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</si>
  <si>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</si>
  <si>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</si>
  <si>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</si>
  <si>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</si>
  <si>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</si>
  <si>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</si>
  <si>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</si>
  <si>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</si>
  <si>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</si>
  <si>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</si>
  <si>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</si>
  <si>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</si>
  <si>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</si>
  <si>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</si>
  <si>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</si>
  <si>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</si>
  <si>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</si>
  <si>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</si>
  <si>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</si>
  <si>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</si>
  <si>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</si>
  <si>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</si>
  <si>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</si>
  <si>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</si>
  <si>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</si>
  <si>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</si>
  <si>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</si>
  <si>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</si>
  <si>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</si>
  <si>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</si>
  <si>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</si>
  <si>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</si>
  <si>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</si>
  <si>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</si>
  <si>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</si>
  <si>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</si>
  <si>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</si>
  <si>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</si>
  <si>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</si>
  <si>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</si>
  <si>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</si>
  <si>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</si>
  <si>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</si>
  <si>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</si>
  <si>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</si>
  <si>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</si>
  <si>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</si>
  <si>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</si>
  <si>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</si>
  <si>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</si>
  <si>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</si>
  <si>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</si>
  <si>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</si>
  <si>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</si>
  <si>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</si>
  <si>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</si>
  <si>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</si>
  <si>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</si>
  <si>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</si>
  <si>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</si>
  <si>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</si>
  <si>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</si>
  <si>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</si>
  <si>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</si>
  <si>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</si>
  <si>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</si>
  <si>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</si>
  <si>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</si>
  <si>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</si>
  <si>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</si>
  <si>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</si>
  <si>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</si>
  <si>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</si>
  <si>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</si>
  <si>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</si>
  <si>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</si>
  <si>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</si>
  <si>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</si>
  <si>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</si>
  <si>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</si>
  <si>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</si>
  <si>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</si>
  <si>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</si>
  <si>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</si>
  <si>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</si>
  <si>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</si>
  <si>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</si>
  <si>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</si>
  <si>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</si>
  <si>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</si>
  <si>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</si>
  <si>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</si>
  <si>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</si>
  <si>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</si>
  <si>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</si>
  <si>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</si>
  <si>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</si>
  <si>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</si>
  <si>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</si>
  <si>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</si>
  <si>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</si>
  <si>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</si>
  <si>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</si>
  <si>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</si>
  <si>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</si>
  <si>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</si>
  <si>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</si>
  <si>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</si>
  <si>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</si>
  <si>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</si>
  <si>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</si>
  <si>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</si>
  <si>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</si>
  <si>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</si>
  <si>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</si>
  <si>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</si>
  <si>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</si>
  <si>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</si>
  <si>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</si>
  <si>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</si>
  <si>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</si>
  <si>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</si>
  <si>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</si>
  <si>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</si>
  <si>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</si>
  <si>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</si>
  <si>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</si>
  <si>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</si>
  <si>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</si>
  <si>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</si>
  <si>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</si>
  <si>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</si>
  <si>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</si>
  <si>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</si>
  <si>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</si>
  <si>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</si>
  <si>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</si>
  <si>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</si>
  <si>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</si>
  <si>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</si>
  <si>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</si>
  <si>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</si>
  <si>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</si>
  <si>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</si>
  <si>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</si>
  <si>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</si>
  <si>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</si>
  <si>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</si>
  <si>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</si>
  <si>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</si>
  <si>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</si>
  <si>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</si>
  <si>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</si>
  <si>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</si>
  <si>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</si>
  <si>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</si>
  <si>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</si>
  <si>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</si>
  <si>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</si>
  <si>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</si>
  <si>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</si>
  <si>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</si>
  <si>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</si>
  <si>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</si>
  <si>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</si>
  <si>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</si>
  <si>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</si>
  <si>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</si>
  <si>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</si>
  <si>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</si>
  <si>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</si>
  <si>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</si>
  <si>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</si>
  <si>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</si>
  <si>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</si>
  <si>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</si>
  <si>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</si>
  <si>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</si>
  <si>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</si>
  <si>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</si>
  <si>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</si>
  <si>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</si>
  <si>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</si>
  <si>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</si>
  <si>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</si>
  <si>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</si>
  <si>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</si>
  <si>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</si>
  <si>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</si>
  <si>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</si>
  <si>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</si>
  <si>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</si>
  <si>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</si>
  <si>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</si>
  <si>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</si>
  <si>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</si>
  <si>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</si>
  <si>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</si>
  <si>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</si>
  <si>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</si>
  <si>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</si>
  <si>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</si>
  <si>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</si>
  <si>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</si>
  <si>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</si>
  <si>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</si>
  <si>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</si>
  <si>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</si>
  <si>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</si>
  <si>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</si>
  <si>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</si>
  <si>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</si>
  <si>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</si>
  <si>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</si>
  <si>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</si>
  <si>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</si>
  <si>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</si>
  <si>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</si>
  <si>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</si>
  <si>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</si>
  <si>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</si>
  <si>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</si>
  <si>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</si>
  <si>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</si>
  <si>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</si>
  <si>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</si>
  <si>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</si>
  <si>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</si>
  <si>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</si>
  <si>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</si>
  <si>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</si>
  <si>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</si>
  <si>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</si>
  <si>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</si>
  <si>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</si>
  <si>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</si>
  <si>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</si>
  <si>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</si>
  <si>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</si>
  <si>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</si>
  <si>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</si>
  <si>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</si>
  <si>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</si>
  <si>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</si>
  <si>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</si>
  <si>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</si>
  <si>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</si>
  <si>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</si>
  <si>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</si>
  <si>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</si>
  <si>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</si>
  <si>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</si>
  <si>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</si>
  <si>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</si>
  <si>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</si>
  <si>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</si>
  <si>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</si>
  <si>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</si>
  <si>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</si>
  <si>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</si>
  <si>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</si>
  <si>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</si>
  <si>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</si>
  <si>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</si>
  <si>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</si>
  <si>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</si>
  <si>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</si>
  <si>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</si>
  <si>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</si>
  <si>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</si>
  <si>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</si>
  <si>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</si>
  <si>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</si>
  <si>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</si>
  <si>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</si>
  <si>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</si>
  <si>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</si>
  <si>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</si>
  <si>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</si>
  <si>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</si>
  <si>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</si>
  <si>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</si>
  <si>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</si>
  <si>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</si>
  <si>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</si>
  <si>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</si>
  <si>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</si>
  <si>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</si>
  <si>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</si>
  <si>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</si>
  <si>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</si>
  <si>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</si>
  <si>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</si>
  <si>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</si>
  <si>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</si>
  <si>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</si>
  <si>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</si>
  <si>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</si>
  <si>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</si>
  <si>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</si>
  <si>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</si>
  <si>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</si>
  <si>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</si>
  <si>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</si>
  <si>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</si>
  <si>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</si>
  <si>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</si>
  <si>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</si>
  <si>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</si>
  <si>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</si>
  <si>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</si>
  <si>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</si>
  <si>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</si>
  <si>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</si>
  <si>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</si>
  <si>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</si>
  <si>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</si>
  <si>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</si>
  <si>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</si>
  <si>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</si>
  <si>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</si>
  <si>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</si>
  <si>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</si>
  <si>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</si>
  <si>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</si>
  <si>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</si>
  <si>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</si>
  <si>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</si>
  <si>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</si>
  <si>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</si>
  <si>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</si>
  <si>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</si>
  <si>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</si>
  <si>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</si>
  <si>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</si>
  <si>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</si>
  <si>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</si>
  <si>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</si>
  <si>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</si>
  <si>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</si>
  <si>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</si>
  <si>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</si>
  <si>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</si>
  <si>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</si>
  <si>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</si>
  <si>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</si>
  <si>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</si>
  <si>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</si>
  <si>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</si>
  <si>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</si>
  <si>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</si>
  <si>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</si>
  <si>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</si>
  <si>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</si>
  <si>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</si>
  <si>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</si>
  <si>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</si>
  <si>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</si>
  <si>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</si>
  <si>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</si>
  <si>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</si>
  <si>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</si>
  <si>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</si>
  <si>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</si>
  <si>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</si>
  <si>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</si>
  <si>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</si>
  <si>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</si>
  <si>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</si>
  <si>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</si>
  <si>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</si>
  <si>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</si>
  <si>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</si>
  <si>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</si>
  <si>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</si>
  <si>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</si>
  <si>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</si>
  <si>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</si>
  <si>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</si>
  <si>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</si>
  <si>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</si>
  <si>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</si>
  <si>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</si>
  <si>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</si>
  <si>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</si>
  <si>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</si>
  <si>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</si>
  <si>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</si>
  <si>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</si>
  <si>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</si>
  <si>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</si>
  <si>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</si>
  <si>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</si>
  <si>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</si>
  <si>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</si>
  <si>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</si>
  <si>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</si>
  <si>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</si>
  <si>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</si>
  <si>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</si>
  <si>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</si>
  <si>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</si>
  <si>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</si>
  <si>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</si>
  <si>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</si>
  <si>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</si>
  <si>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</si>
  <si>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</si>
  <si>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</si>
  <si>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</si>
  <si>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</si>
  <si>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</si>
  <si>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</si>
  <si>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</si>
  <si>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</si>
  <si>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</si>
  <si>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</si>
  <si>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</si>
  <si>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</si>
  <si>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</si>
  <si>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</si>
  <si>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</si>
  <si>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</si>
  <si>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</si>
  <si>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</si>
  <si>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</si>
  <si>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</si>
  <si>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</si>
  <si>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</si>
  <si>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</si>
  <si>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</si>
  <si>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</si>
  <si>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</si>
  <si>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</si>
  <si>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</si>
  <si>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</si>
  <si>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</si>
  <si>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</si>
  <si>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</si>
  <si>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</si>
  <si>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</si>
  <si>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</si>
  <si>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</si>
  <si>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</si>
  <si>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</si>
  <si>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</si>
  <si>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</si>
  <si>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</si>
  <si>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</si>
  <si>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</si>
  <si>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</si>
  <si>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</si>
  <si>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</si>
  <si>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</si>
  <si>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</si>
  <si>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</si>
  <si>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</si>
  <si>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</si>
  <si>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</si>
  <si>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</si>
  <si>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</si>
  <si>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</si>
  <si>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</si>
  <si>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</si>
  <si>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</si>
  <si>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</si>
  <si>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</si>
  <si>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</si>
  <si>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</si>
  <si>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</si>
  <si>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</si>
  <si>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</si>
  <si>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</si>
  <si>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</si>
  <si>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</si>
  <si>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</si>
  <si>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</si>
  <si>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</si>
  <si>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</si>
  <si>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</si>
  <si>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</si>
  <si>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</si>
  <si>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</si>
  <si>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</si>
  <si>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</si>
  <si>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</si>
  <si>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</si>
  <si>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</si>
  <si>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</si>
  <si>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</si>
  <si>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</si>
  <si>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</si>
  <si>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</si>
  <si>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</si>
  <si>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</si>
  <si>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</si>
  <si>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</si>
  <si>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</si>
  <si>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</si>
  <si>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</si>
  <si>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</si>
  <si>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</si>
  <si>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</si>
  <si>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</si>
  <si>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</si>
  <si>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</si>
  <si>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</si>
  <si>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</si>
  <si>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</si>
  <si>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</si>
  <si>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</si>
  <si>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</si>
  <si>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</si>
  <si>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</si>
  <si>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</si>
  <si>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</si>
  <si>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</si>
  <si>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</si>
  <si>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</si>
  <si>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</si>
  <si>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</si>
  <si>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</si>
  <si>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</si>
  <si>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</si>
  <si>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</si>
  <si>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</si>
  <si>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</si>
  <si>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</si>
  <si>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</si>
  <si>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</si>
  <si>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</si>
  <si>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</si>
  <si>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</si>
  <si>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</si>
  <si>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</si>
  <si>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</si>
  <si>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</si>
  <si>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</si>
  <si>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</si>
  <si>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</si>
  <si>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</si>
  <si>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</si>
  <si>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</si>
  <si>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</si>
  <si>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</si>
  <si>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</si>
  <si>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</si>
  <si>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</si>
  <si>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</si>
  <si>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</si>
  <si>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</si>
  <si>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</si>
  <si>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</si>
  <si>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</si>
  <si>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</si>
  <si>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</si>
  <si>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</si>
  <si>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</si>
  <si>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</si>
  <si>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</si>
  <si>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</si>
  <si>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</si>
  <si>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</si>
  <si>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</si>
  <si>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</si>
  <si>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</si>
  <si>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</si>
  <si>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</si>
  <si>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</si>
  <si>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</si>
  <si>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</si>
  <si>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</si>
  <si>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</si>
  <si>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</si>
  <si>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</si>
  <si>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</si>
  <si>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</si>
  <si>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</si>
  <si>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</si>
  <si>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</si>
  <si>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</si>
  <si>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</si>
  <si>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</si>
  <si>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</si>
  <si>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</si>
  <si>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</si>
  <si>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</si>
  <si>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</si>
  <si>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</si>
  <si>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</si>
  <si>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</si>
  <si>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</si>
  <si>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</si>
  <si>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</si>
  <si>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</si>
  <si>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</si>
  <si>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</si>
  <si>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</si>
  <si>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</si>
  <si>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</si>
  <si>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</si>
  <si>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</si>
  <si>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</si>
  <si>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</si>
  <si>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</si>
  <si>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</si>
  <si>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</si>
  <si>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</si>
  <si>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</si>
  <si>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</si>
  <si>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</si>
  <si>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</si>
  <si>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</si>
  <si>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</si>
  <si>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</si>
  <si>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</si>
  <si>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</si>
  <si>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</si>
  <si>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</si>
  <si>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</si>
  <si>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</si>
  <si>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</si>
  <si>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</si>
  <si>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</si>
  <si>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</si>
  <si>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</si>
  <si>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</si>
  <si>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</si>
  <si>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</si>
  <si>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</si>
  <si>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</si>
  <si>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</si>
  <si>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</si>
  <si>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</si>
  <si>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</si>
  <si>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</si>
  <si>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</si>
  <si>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</si>
  <si>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</si>
  <si>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</si>
  <si>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</si>
  <si>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</si>
  <si>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</si>
  <si>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</si>
  <si>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</si>
  <si>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</si>
  <si>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</si>
  <si>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</si>
  <si>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</si>
  <si>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</si>
  <si>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</si>
  <si>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</si>
  <si>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</si>
  <si>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</si>
  <si>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</si>
  <si>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</si>
  <si>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</si>
  <si>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</si>
  <si>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</si>
  <si>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</si>
  <si>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</si>
  <si>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</si>
  <si>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</si>
  <si>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</si>
  <si>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</si>
  <si>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</si>
  <si>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</si>
  <si>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</si>
  <si>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</si>
  <si>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</si>
  <si>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</si>
  <si>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</si>
  <si>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</si>
  <si>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</si>
  <si>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</si>
  <si>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</si>
  <si>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</si>
  <si>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</si>
  <si>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</si>
  <si>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</si>
  <si>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</si>
  <si>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</si>
  <si>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</si>
  <si>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</si>
  <si>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</si>
  <si>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</si>
  <si>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</si>
  <si>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</si>
  <si>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</si>
  <si>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</si>
  <si>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</si>
  <si>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</si>
  <si>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</si>
  <si>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</si>
  <si>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</si>
  <si>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</si>
  <si>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</si>
  <si>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</si>
  <si>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</si>
  <si>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</si>
  <si>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</si>
  <si>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</si>
  <si>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</si>
  <si>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</si>
  <si>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</si>
  <si>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</si>
  <si>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</si>
  <si>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</si>
  <si>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</si>
  <si>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</si>
  <si>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</si>
  <si>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</si>
  <si>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</si>
  <si>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</si>
  <si>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</si>
  <si>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</si>
  <si>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</si>
  <si>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</si>
  <si>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</si>
  <si>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</si>
  <si>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</si>
  <si>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</si>
  <si>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</si>
  <si>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</si>
  <si>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</si>
  <si>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</si>
  <si>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</si>
  <si>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</si>
  <si>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</si>
  <si>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</si>
  <si>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</si>
  <si>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</si>
  <si>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</si>
  <si>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</si>
  <si>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</si>
  <si>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</si>
  <si>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</si>
  <si>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</si>
  <si>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</si>
  <si>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</si>
  <si>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</si>
  <si>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</si>
  <si>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</si>
  <si>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</si>
  <si>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</si>
  <si>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</si>
  <si>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</si>
  <si>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</si>
  <si>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</si>
  <si>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</si>
  <si>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</si>
  <si>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</si>
  <si>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</si>
  <si>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</si>
  <si>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</si>
  <si>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</si>
  <si>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</si>
  <si>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</si>
  <si>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</si>
  <si>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</si>
  <si>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</si>
  <si>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</si>
  <si>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</si>
  <si>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</si>
  <si>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</si>
  <si>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</si>
  <si>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</si>
  <si>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</si>
  <si>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</si>
  <si>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</si>
  <si>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</si>
  <si>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</si>
  <si>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</si>
  <si>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</si>
  <si>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</si>
  <si>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</si>
  <si>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</si>
  <si>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</si>
  <si>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</si>
  <si>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</si>
  <si>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</si>
  <si>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</si>
  <si>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</si>
  <si>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</si>
  <si>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</si>
  <si>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</si>
  <si>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</si>
  <si>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</si>
  <si>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</si>
  <si>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</si>
  <si>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</si>
  <si>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</si>
  <si>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</si>
  <si>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</si>
  <si>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</si>
  <si>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</si>
  <si>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</si>
  <si>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</si>
  <si>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</si>
  <si>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</si>
  <si>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</si>
  <si>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</si>
  <si>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</si>
  <si>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</si>
  <si>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</si>
  <si>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</si>
  <si>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</si>
  <si>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</si>
  <si>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</si>
  <si>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</si>
  <si>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</si>
  <si>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</si>
  <si>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</si>
  <si>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</si>
  <si>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</si>
  <si>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</si>
  <si>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</si>
  <si>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</si>
  <si>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</si>
  <si>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</si>
  <si>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</si>
  <si>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</si>
  <si>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</si>
  <si>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</si>
  <si>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</si>
  <si>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</si>
  <si>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</si>
  <si>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</si>
  <si>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</si>
  <si>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</si>
  <si>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</si>
  <si>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</si>
  <si>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</si>
  <si>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</si>
  <si>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</si>
  <si>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</si>
  <si>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</si>
  <si>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</si>
  <si>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</si>
  <si>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</si>
  <si>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</si>
  <si>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</si>
  <si>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</si>
  <si>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</si>
  <si>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</si>
  <si>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</si>
  <si>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</si>
  <si>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</si>
  <si>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</si>
  <si>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</si>
  <si>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</si>
  <si>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</si>
  <si>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</si>
  <si>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</si>
  <si>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</si>
  <si>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</si>
  <si>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</si>
  <si>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</si>
  <si>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</si>
  <si>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</si>
  <si>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</si>
  <si>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</si>
  <si>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</si>
  <si>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</si>
  <si>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</si>
  <si>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</si>
  <si>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</si>
  <si>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</si>
  <si>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</si>
  <si>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</si>
  <si>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</si>
  <si>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</si>
  <si>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</si>
  <si>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</si>
  <si>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</si>
  <si>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</si>
  <si>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</si>
  <si>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</si>
  <si>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</si>
  <si>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</si>
  <si>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</si>
  <si>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</si>
  <si>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</si>
  <si>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</si>
  <si>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</si>
  <si>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</si>
  <si>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</si>
  <si>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</si>
  <si>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</si>
  <si>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</si>
  <si>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</si>
  <si>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</si>
  <si>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</si>
  <si>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</si>
  <si>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</si>
  <si>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</si>
  <si>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</si>
  <si>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</si>
  <si>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</si>
  <si>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</si>
  <si>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</si>
  <si>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</si>
  <si>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</si>
  <si>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</si>
  <si>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</si>
  <si>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</si>
  <si>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</si>
  <si>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</si>
  <si>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</si>
  <si>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</si>
  <si>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</si>
  <si>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</si>
  <si>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</si>
  <si>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</si>
  <si>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</si>
  <si>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</si>
  <si>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</si>
  <si>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</si>
  <si>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</si>
  <si>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</si>
  <si>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</si>
  <si>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</si>
  <si>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</si>
  <si>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</si>
  <si>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</si>
  <si>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</si>
  <si>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</si>
  <si>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</si>
  <si>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</si>
  <si>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</si>
  <si>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</si>
  <si>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</si>
  <si>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</si>
  <si>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</si>
  <si>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</si>
  <si>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</si>
  <si>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</si>
  <si>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</si>
  <si>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</si>
  <si>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</si>
  <si>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</si>
  <si>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</si>
  <si>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</si>
  <si>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</si>
  <si>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</si>
  <si>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</si>
  <si>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</si>
  <si>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</si>
  <si>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</si>
  <si>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</si>
  <si>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</si>
  <si>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</si>
  <si>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</si>
  <si>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</si>
  <si>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</si>
  <si>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</si>
  <si>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</si>
  <si>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</si>
  <si>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</si>
  <si>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</si>
  <si>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</si>
  <si>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</si>
  <si>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</si>
  <si>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</si>
  <si>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</si>
  <si>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</si>
  <si>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</si>
  <si>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</si>
  <si>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</si>
  <si>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</si>
  <si>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</si>
  <si>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</si>
  <si>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</si>
  <si>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</si>
  <si>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</si>
  <si>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</si>
  <si>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</si>
  <si>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</si>
  <si>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</si>
  <si>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</si>
  <si>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</si>
  <si>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</si>
  <si>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</si>
  <si>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</si>
  <si>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</si>
  <si>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</si>
  <si>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</si>
  <si>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</si>
  <si>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</si>
  <si>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</si>
  <si>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</si>
  <si>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</si>
  <si>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</si>
  <si>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</si>
  <si>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</si>
  <si>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</si>
  <si>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</si>
  <si>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</si>
  <si>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</si>
  <si>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</si>
  <si>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</si>
  <si>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</si>
  <si>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</si>
  <si>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</si>
  <si>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</si>
  <si>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</si>
  <si>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</si>
  <si>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</si>
  <si>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</si>
  <si>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</si>
  <si>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</si>
  <si>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</si>
  <si>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</si>
  <si>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</si>
  <si>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</si>
  <si>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</si>
  <si>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</si>
  <si>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</si>
  <si>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</si>
  <si>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</si>
  <si>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</si>
  <si>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</si>
  <si>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</si>
  <si>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</si>
  <si>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</si>
  <si>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</si>
  <si>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</si>
  <si>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</si>
  <si>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</si>
  <si>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</si>
  <si>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</si>
  <si>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</si>
  <si>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</si>
  <si>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</si>
  <si>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</si>
  <si>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</si>
  <si>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</si>
  <si>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</si>
  <si>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</si>
  <si>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</si>
  <si>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</si>
  <si>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</si>
  <si>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</si>
  <si>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</si>
  <si>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</si>
  <si>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</si>
  <si>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</si>
  <si>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</si>
  <si>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</si>
  <si>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</si>
  <si>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</si>
  <si>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</si>
  <si>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</si>
  <si>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</si>
  <si>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</si>
  <si>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</si>
  <si>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</si>
  <si>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</si>
  <si>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</si>
  <si>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</si>
  <si>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</si>
  <si>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</si>
  <si>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</si>
  <si>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</si>
  <si>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</si>
  <si>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</si>
  <si>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</si>
  <si>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</si>
  <si>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</si>
  <si>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</si>
  <si>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</si>
  <si>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</si>
  <si>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</si>
  <si>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</si>
  <si>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</si>
  <si>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</si>
  <si>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</si>
  <si>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</si>
  <si>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</si>
  <si>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</si>
  <si>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</si>
  <si>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</si>
  <si>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</si>
  <si>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</si>
  <si>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</si>
  <si>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</si>
  <si>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</si>
  <si>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</si>
  <si>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</si>
  <si>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</si>
  <si>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</si>
  <si>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</si>
  <si>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</si>
  <si>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</si>
  <si>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</si>
  <si>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</si>
  <si>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</si>
  <si>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</si>
  <si>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</si>
  <si>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</si>
  <si>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</si>
  <si>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</si>
  <si>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</si>
  <si>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</si>
  <si>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</si>
  <si>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</si>
  <si>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</si>
  <si>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</si>
  <si>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</si>
  <si>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</si>
  <si>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</si>
  <si>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</si>
  <si>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</si>
  <si>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</si>
  <si>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</si>
  <si>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</si>
  <si>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</si>
  <si>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</si>
  <si>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</si>
  <si>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</si>
  <si>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</si>
  <si>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</si>
  <si>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</si>
  <si>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</si>
  <si>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</si>
  <si>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</si>
  <si>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</si>
  <si>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</si>
  <si>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</si>
  <si>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</si>
  <si>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</si>
  <si>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</si>
  <si>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</si>
  <si>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</si>
  <si>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</si>
  <si>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</si>
  <si>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</si>
  <si>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</si>
  <si>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</si>
  <si>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</si>
  <si>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</si>
  <si>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</si>
  <si>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</si>
  <si>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</si>
  <si>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</si>
  <si>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</si>
  <si>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</si>
  <si>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</si>
  <si>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</si>
  <si>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</si>
  <si>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</si>
  <si>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</si>
  <si>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</si>
  <si>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</si>
  <si>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</si>
  <si>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</si>
  <si>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</si>
  <si>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</si>
  <si>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</si>
  <si>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</si>
  <si>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</si>
  <si>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</si>
  <si>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</si>
  <si>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</si>
  <si>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</si>
  <si>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</si>
  <si>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</si>
  <si>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</si>
  <si>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</si>
  <si>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</si>
  <si>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</si>
  <si>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</si>
  <si>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</si>
  <si>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</si>
  <si>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</si>
  <si>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</si>
  <si>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</si>
  <si>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</si>
  <si>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</si>
  <si>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</si>
  <si>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</si>
  <si>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</si>
  <si>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</si>
  <si>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</si>
  <si>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</si>
  <si>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</si>
  <si>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</si>
  <si>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</si>
  <si>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</si>
  <si>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</si>
  <si>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</si>
  <si>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</si>
  <si>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</si>
  <si>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</si>
  <si>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</si>
  <si>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</si>
  <si>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</si>
  <si>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</si>
  <si>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</si>
  <si>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</si>
  <si>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</si>
  <si>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</si>
  <si>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</si>
  <si>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</si>
  <si>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</si>
  <si>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</si>
  <si>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</si>
  <si>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</si>
  <si>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</si>
  <si>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</si>
  <si>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</si>
  <si>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</si>
  <si>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</si>
  <si>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</si>
  <si>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</si>
  <si>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</si>
  <si>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</si>
  <si>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</si>
  <si>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</si>
  <si>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</si>
  <si>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</si>
  <si>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</si>
  <si>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</si>
  <si>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</si>
  <si>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</si>
  <si>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</si>
  <si>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</si>
  <si>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</si>
  <si>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</si>
  <si>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</si>
  <si>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</si>
  <si>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</si>
  <si>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</si>
  <si>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</si>
  <si>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</si>
  <si>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</si>
  <si>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</si>
  <si>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</si>
  <si>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</si>
  <si>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</si>
  <si>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</si>
  <si>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</si>
  <si>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</si>
  <si>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</si>
  <si>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</si>
  <si>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</si>
  <si>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</si>
  <si>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</si>
  <si>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</si>
  <si>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</si>
  <si>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</si>
  <si>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</si>
  <si>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</si>
  <si>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</si>
  <si>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</si>
  <si>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</si>
  <si>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</si>
  <si>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</si>
  <si>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</si>
  <si>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</si>
  <si>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</si>
  <si>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</si>
  <si>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</si>
  <si>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</si>
  <si>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</si>
  <si>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</si>
  <si>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</si>
  <si>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</si>
  <si>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</si>
  <si>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</si>
  <si>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</si>
  <si>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</si>
  <si>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</si>
  <si>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</si>
  <si>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</si>
  <si>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</si>
  <si>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</si>
  <si>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</si>
  <si>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</si>
  <si>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</si>
  <si>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</si>
  <si>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</si>
  <si>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</si>
  <si>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</si>
  <si>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</si>
  <si>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</si>
  <si>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</si>
  <si>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</si>
  <si>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</si>
  <si>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</si>
  <si>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</si>
  <si>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</si>
  <si>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</si>
  <si>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</si>
  <si>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</si>
  <si>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</si>
  <si>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</si>
  <si>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</si>
  <si>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</si>
  <si>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</si>
  <si>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</si>
  <si>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</si>
  <si>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</si>
  <si>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</si>
  <si>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</si>
  <si>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</si>
  <si>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</si>
  <si>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</si>
  <si>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</si>
  <si>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</si>
  <si>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</si>
  <si>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</si>
  <si>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</si>
  <si>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</si>
  <si>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</si>
  <si>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</si>
  <si>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</si>
  <si>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</si>
  <si>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</si>
  <si>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</si>
  <si>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</si>
  <si>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</si>
  <si>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</si>
  <si>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</si>
  <si>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</si>
  <si>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</si>
  <si>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</si>
  <si>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</si>
  <si>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</si>
  <si>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</si>
  <si>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</si>
  <si>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</si>
  <si>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</si>
  <si>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</si>
  <si>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</si>
  <si>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</si>
  <si>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</si>
  <si>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</si>
  <si>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</si>
  <si>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</si>
  <si>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</si>
  <si>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</si>
  <si>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</si>
  <si>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</si>
  <si>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</si>
  <si>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</si>
  <si>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</si>
  <si>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</si>
  <si>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</si>
  <si>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</si>
  <si>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</si>
  <si>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</si>
  <si>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</si>
  <si>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</si>
  <si>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</si>
  <si>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</si>
  <si>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</si>
  <si>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</si>
  <si>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</si>
  <si>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</si>
  <si>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</si>
  <si>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</si>
  <si>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</si>
  <si>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</si>
  <si>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</si>
  <si>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</si>
  <si>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</si>
  <si>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</si>
  <si>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</si>
  <si>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</si>
  <si>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</si>
  <si>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</si>
  <si>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</si>
  <si>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</si>
  <si>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</si>
  <si>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</si>
  <si>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</si>
  <si>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</si>
  <si>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</si>
  <si>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</si>
  <si>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</si>
  <si>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</si>
  <si>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</si>
  <si>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</si>
  <si>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</si>
  <si>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</si>
  <si>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</si>
  <si>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</si>
  <si>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</si>
  <si>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</si>
  <si>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</si>
  <si>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</si>
  <si>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</si>
  <si>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</si>
  <si>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</si>
  <si>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</si>
  <si>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</si>
  <si>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</si>
  <si>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</si>
  <si>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</si>
  <si>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</si>
  <si>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</si>
  <si>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</si>
  <si>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</si>
  <si>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</si>
  <si>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</si>
  <si>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</si>
  <si>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</si>
  <si>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</si>
  <si>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</si>
  <si>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</si>
  <si>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</si>
  <si>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</si>
  <si>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</si>
  <si>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</si>
  <si>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</si>
  <si>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</si>
  <si>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</si>
  <si>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</si>
  <si>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</si>
  <si>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</si>
  <si>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</si>
  <si>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</si>
  <si>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</si>
  <si>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</si>
  <si>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</si>
  <si>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</si>
  <si>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</si>
  <si>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</si>
  <si>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</si>
  <si>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</si>
  <si>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</si>
  <si>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</si>
  <si>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</si>
  <si>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</si>
  <si>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</si>
  <si>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</si>
  <si>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</si>
  <si>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</si>
  <si>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</si>
  <si>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</si>
  <si>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</si>
  <si>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</si>
  <si>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</si>
  <si>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</si>
  <si>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</si>
  <si>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</si>
  <si>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</si>
  <si>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</si>
  <si>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</si>
  <si>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</si>
  <si>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</si>
  <si>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</si>
  <si>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</si>
  <si>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</si>
  <si>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</si>
  <si>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</si>
  <si>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</si>
  <si>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</si>
  <si>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</si>
  <si>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</si>
  <si>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</si>
  <si>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</si>
  <si>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</si>
  <si>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</si>
  <si>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</si>
  <si>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</si>
  <si>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</si>
  <si>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</si>
  <si>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</si>
  <si>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</si>
  <si>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</si>
  <si>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</si>
  <si>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</si>
  <si>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</si>
  <si>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</si>
  <si>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</si>
  <si>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</si>
  <si>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</si>
  <si>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</si>
  <si>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</si>
  <si>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</si>
  <si>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</si>
  <si>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</si>
  <si>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</si>
  <si>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</si>
  <si>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</si>
  <si>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</si>
  <si>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</si>
  <si>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</si>
  <si>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</si>
  <si>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</si>
  <si>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</si>
  <si>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</si>
  <si>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</si>
  <si>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</si>
  <si>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</si>
  <si>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</si>
  <si>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</si>
  <si>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</si>
  <si>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</si>
  <si>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</si>
  <si>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</si>
  <si>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</si>
  <si>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</si>
  <si>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</si>
  <si>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</si>
  <si>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</si>
  <si>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</si>
  <si>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</si>
  <si>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</si>
  <si>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</si>
  <si>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</si>
  <si>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</si>
  <si>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</si>
  <si>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</si>
  <si>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</si>
  <si>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</si>
  <si>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</si>
  <si>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</si>
  <si>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</si>
  <si>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</si>
  <si>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</si>
  <si>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</si>
  <si>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</si>
  <si>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</si>
  <si>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</si>
  <si>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</si>
  <si>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</si>
  <si>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</si>
  <si>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</si>
  <si>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</si>
  <si>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</si>
  <si>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</si>
  <si>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</si>
  <si>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</si>
  <si>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</si>
  <si>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</si>
  <si>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</si>
  <si>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</si>
  <si>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</si>
  <si>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</si>
  <si>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</si>
  <si>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</si>
  <si>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</si>
  <si>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</si>
  <si>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</si>
  <si>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</si>
  <si>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</si>
  <si>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</si>
  <si>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</si>
  <si>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</si>
  <si>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</si>
  <si>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</si>
  <si>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</si>
  <si>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</si>
  <si>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</si>
  <si>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</si>
  <si>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</si>
  <si>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</si>
  <si>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</si>
  <si>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</si>
  <si>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</si>
  <si>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</si>
  <si>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</si>
  <si>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</si>
  <si>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</si>
  <si>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</si>
  <si>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</si>
  <si>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</si>
  <si>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</si>
  <si>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</si>
  <si>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</si>
  <si>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</si>
  <si>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</si>
  <si>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</si>
  <si>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</si>
  <si>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</si>
  <si>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</si>
  <si>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</si>
  <si>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</si>
  <si>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</si>
  <si>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</si>
  <si>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</si>
  <si>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</si>
  <si>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</si>
  <si>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</si>
  <si>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</si>
  <si>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</si>
  <si>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</si>
  <si>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</si>
  <si>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</si>
  <si>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</si>
  <si>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</si>
  <si>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</si>
  <si>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</si>
  <si>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</si>
  <si>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</si>
  <si>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</si>
  <si>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</si>
  <si>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</si>
  <si>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</si>
  <si>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</si>
  <si>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</si>
  <si>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</si>
  <si>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</si>
  <si>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</si>
  <si>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</si>
  <si>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</si>
  <si>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</si>
  <si>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</si>
  <si>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</si>
  <si>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</si>
  <si>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</si>
  <si>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</si>
  <si>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</si>
  <si>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</si>
  <si>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</si>
  <si>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</si>
  <si>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</si>
  <si>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</si>
  <si>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</si>
  <si>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</si>
  <si>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</si>
  <si>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</si>
  <si>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</si>
  <si>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</si>
  <si>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</si>
  <si>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</si>
  <si>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</si>
  <si>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</si>
  <si>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</si>
  <si>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</si>
  <si>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</si>
  <si>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</si>
  <si>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</si>
  <si>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</si>
  <si>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</si>
  <si>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</si>
  <si>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</si>
  <si>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</si>
  <si>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</si>
  <si>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</si>
  <si>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</si>
  <si>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</si>
  <si>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</si>
  <si>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</si>
  <si>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</si>
  <si>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</si>
  <si>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</si>
  <si>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</si>
  <si>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</si>
  <si>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</si>
  <si>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</si>
  <si>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</si>
  <si>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</si>
  <si>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</si>
  <si>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</si>
  <si>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</si>
  <si>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</si>
  <si>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</si>
  <si>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</si>
  <si>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</si>
  <si>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</si>
  <si>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</si>
  <si>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</si>
  <si>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</si>
  <si>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</si>
  <si>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</si>
  <si>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</si>
  <si>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</si>
  <si>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</si>
  <si>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</si>
  <si>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</si>
  <si>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</si>
  <si>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</si>
  <si>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</si>
  <si>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</si>
  <si>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</si>
  <si>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</si>
  <si>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</si>
  <si>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</si>
  <si>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</si>
  <si>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</si>
  <si>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</si>
  <si>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</si>
  <si>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</si>
  <si>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</si>
  <si>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</si>
  <si>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</si>
  <si>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</si>
  <si>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</si>
  <si>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</si>
  <si>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</si>
  <si>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</si>
  <si>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</si>
  <si>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</si>
  <si>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</si>
  <si>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</si>
  <si>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</si>
  <si>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</si>
  <si>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</si>
  <si>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</si>
  <si>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</si>
  <si>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</si>
  <si>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</si>
  <si>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</si>
  <si>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</si>
  <si>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</si>
  <si>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</si>
  <si>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</si>
  <si>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</si>
  <si>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</si>
  <si>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</si>
  <si>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</si>
  <si>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</si>
  <si>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</si>
  <si>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</si>
  <si>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</si>
  <si>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</si>
  <si>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</si>
  <si>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</si>
  <si>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</si>
  <si>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</si>
  <si>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</si>
  <si>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</si>
  <si>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</si>
  <si>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</si>
  <si>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</si>
  <si>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</si>
  <si>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</si>
  <si>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</si>
  <si>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</si>
  <si>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</si>
  <si>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</si>
  <si>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</si>
  <si>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</si>
  <si>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</si>
  <si>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</si>
  <si>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</si>
  <si>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</si>
  <si>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</si>
  <si>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</si>
  <si>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</si>
  <si>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</si>
  <si>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</si>
  <si>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</si>
  <si>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</si>
  <si>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</si>
  <si>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</si>
  <si>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</si>
  <si>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</si>
  <si>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</si>
  <si>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</si>
  <si>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</si>
  <si>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</si>
  <si>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</si>
  <si>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</si>
  <si>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</si>
  <si>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</si>
  <si>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</si>
  <si>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</si>
  <si>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</si>
  <si>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</si>
  <si>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</si>
  <si>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</si>
  <si>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</si>
  <si>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</si>
  <si>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</si>
  <si>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</si>
  <si>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</si>
  <si>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</si>
  <si>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</si>
  <si>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</si>
  <si>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</si>
  <si>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</si>
  <si>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</si>
  <si>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</si>
  <si>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</si>
  <si>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</si>
  <si>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</si>
  <si>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</si>
  <si>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</si>
  <si>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</si>
  <si>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</si>
  <si>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</si>
  <si>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</si>
  <si>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</si>
  <si>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</si>
  <si>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</si>
  <si>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</si>
  <si>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</si>
  <si>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</si>
  <si>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</si>
  <si>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</si>
  <si>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</si>
  <si>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</si>
  <si>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</si>
  <si>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</si>
  <si>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</si>
  <si>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</si>
  <si>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</si>
  <si>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</si>
  <si>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</si>
  <si>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</si>
  <si>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</si>
  <si>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</si>
  <si>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</si>
  <si>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</si>
  <si>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</si>
  <si>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</si>
  <si>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</si>
  <si>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</si>
  <si>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</si>
  <si>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</si>
  <si>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</si>
  <si>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</si>
  <si>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</si>
  <si>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</si>
  <si>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</si>
  <si>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</si>
  <si>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</si>
  <si>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</si>
  <si>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</si>
  <si>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</si>
  <si>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</si>
  <si>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</si>
  <si>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</si>
  <si>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</si>
  <si>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</si>
  <si>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</si>
  <si>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</si>
  <si>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</si>
  <si>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</si>
  <si>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</si>
  <si>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</si>
  <si>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</si>
  <si>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</si>
  <si>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</si>
  <si>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</si>
  <si>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</si>
  <si>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</si>
  <si>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</si>
  <si>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</si>
  <si>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</si>
  <si>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</si>
  <si>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</si>
  <si>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</si>
  <si>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</si>
  <si>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</si>
  <si>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</si>
  <si>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</si>
  <si>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</si>
  <si>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</si>
  <si>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</si>
  <si>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</si>
  <si>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</si>
  <si>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</si>
  <si>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</si>
  <si>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</si>
  <si>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</si>
  <si>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</si>
  <si>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</si>
  <si>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</si>
  <si>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</si>
  <si>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</si>
  <si>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</si>
  <si>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</si>
  <si>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</si>
  <si>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</si>
  <si>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</si>
  <si>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</si>
  <si>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</si>
  <si>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</si>
  <si>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</si>
  <si>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</si>
  <si>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</si>
  <si>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</si>
  <si>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</si>
  <si>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</si>
  <si>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</si>
  <si>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</si>
  <si>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</si>
  <si>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</si>
  <si>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</si>
  <si>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</si>
  <si>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</si>
  <si>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</si>
  <si>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</si>
  <si>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</si>
  <si>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</si>
  <si>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</si>
  <si>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</si>
  <si>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</si>
  <si>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</si>
  <si>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</si>
  <si>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</si>
  <si>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</si>
  <si>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</si>
  <si>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</si>
  <si>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</si>
  <si>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</si>
  <si>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</si>
  <si>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</si>
  <si>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</si>
  <si>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</si>
  <si>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</si>
  <si>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</si>
  <si>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</si>
  <si>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</si>
  <si>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</si>
  <si>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</si>
  <si>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</si>
  <si>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</si>
  <si>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</si>
  <si>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</si>
  <si>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</si>
  <si>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</si>
  <si>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</si>
  <si>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</si>
  <si>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</si>
  <si>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</si>
  <si>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</si>
  <si>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</si>
  <si>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</si>
  <si>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</si>
  <si>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</si>
  <si>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</si>
  <si>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</si>
  <si>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</si>
  <si>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</si>
  <si>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</si>
  <si>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</si>
  <si>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</si>
  <si>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</si>
  <si>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</si>
  <si>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</si>
  <si>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</si>
  <si>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</si>
  <si>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</si>
  <si>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</si>
  <si>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</si>
  <si>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</si>
  <si>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</si>
  <si>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</si>
  <si>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</si>
  <si>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</si>
  <si>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</si>
  <si>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</si>
  <si>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</si>
  <si>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</si>
  <si>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</si>
  <si>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</si>
  <si>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</si>
  <si>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</si>
  <si>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</si>
  <si>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</si>
  <si>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</si>
  <si>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</si>
  <si>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</si>
  <si>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</si>
  <si>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</si>
  <si>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</si>
  <si>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</si>
  <si>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</si>
  <si>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</si>
  <si>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</si>
  <si>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</si>
  <si>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</si>
  <si>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</si>
  <si>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</si>
  <si>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</si>
  <si>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</si>
  <si>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</si>
  <si>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</si>
  <si>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</si>
  <si>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</si>
  <si>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</si>
  <si>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</si>
  <si>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</si>
  <si>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</si>
  <si>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</si>
  <si>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</si>
  <si>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</si>
  <si>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</si>
  <si>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</si>
  <si>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</si>
  <si>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</si>
  <si>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</si>
  <si>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</si>
  <si>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</si>
  <si>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</si>
  <si>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</si>
  <si>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</si>
  <si>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</si>
  <si>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</si>
  <si>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</si>
  <si>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</si>
  <si>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</si>
  <si>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</si>
  <si>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</si>
  <si>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</si>
  <si>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</si>
  <si>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</si>
  <si>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</si>
  <si>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</si>
  <si>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</si>
  <si>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</si>
  <si>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</si>
  <si>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</si>
  <si>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</si>
  <si>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</si>
  <si>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</si>
  <si>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</si>
  <si>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</si>
  <si>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</si>
  <si>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</si>
  <si>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</si>
  <si>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</si>
  <si>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</si>
  <si>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</si>
  <si>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</si>
  <si>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</si>
  <si>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</si>
  <si>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</si>
  <si>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</si>
  <si>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</si>
  <si>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</si>
  <si>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</si>
  <si>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</si>
  <si>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</si>
  <si>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</si>
  <si>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</si>
  <si>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</si>
  <si>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</si>
  <si>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</si>
  <si>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</si>
  <si>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</si>
  <si>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</si>
  <si>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</si>
  <si>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</si>
  <si>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</si>
  <si>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</si>
  <si>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</si>
  <si>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</si>
  <si>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</si>
  <si>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</si>
  <si>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</si>
  <si>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</si>
  <si>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</si>
  <si>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</si>
  <si>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</si>
  <si>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</si>
  <si>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</si>
  <si>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</si>
  <si>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</si>
  <si>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</si>
  <si>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</si>
  <si>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</si>
  <si>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</si>
  <si>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</si>
  <si>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</si>
  <si>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</si>
  <si>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</si>
  <si>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</si>
  <si>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</si>
  <si>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</si>
  <si>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</si>
  <si>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</si>
  <si>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</si>
  <si>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</si>
  <si>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</si>
  <si>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</si>
  <si>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</si>
  <si>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</si>
  <si>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</si>
  <si>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</si>
  <si>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</si>
  <si>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</si>
  <si>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</si>
  <si>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</si>
  <si>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</si>
  <si>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</si>
  <si>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</si>
  <si>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</si>
  <si>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</si>
  <si>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</si>
  <si>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</si>
  <si>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</si>
  <si>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</si>
  <si>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</si>
  <si>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</si>
  <si>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</si>
  <si>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</si>
  <si>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</si>
  <si>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</si>
  <si>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</si>
  <si>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</si>
  <si>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</si>
  <si>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</si>
  <si>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</si>
  <si>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</si>
  <si>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</si>
  <si>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</si>
  <si>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</si>
  <si>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</si>
  <si>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</si>
  <si>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</si>
  <si>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</si>
  <si>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</si>
  <si>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</si>
  <si>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</si>
  <si>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</si>
  <si>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</si>
  <si>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</si>
  <si>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</si>
  <si>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</si>
  <si>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</si>
  <si>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</si>
  <si>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</si>
  <si>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</si>
  <si>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</si>
  <si>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</si>
  <si>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</si>
  <si>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</si>
  <si>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</si>
  <si>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</si>
  <si>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</si>
  <si>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</si>
  <si>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</si>
  <si>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</si>
  <si>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</si>
  <si>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</si>
  <si>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</si>
  <si>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</si>
  <si>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</si>
  <si>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</si>
  <si>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</si>
  <si>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</si>
  <si>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</si>
  <si>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</si>
  <si>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</si>
  <si>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</si>
  <si>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</si>
  <si>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</si>
  <si>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</si>
  <si>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</si>
  <si>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</si>
  <si>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</si>
  <si>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</si>
  <si>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</si>
  <si>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</si>
  <si>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</si>
  <si>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</si>
  <si>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</si>
  <si>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</si>
  <si>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</si>
  <si>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</si>
  <si>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</si>
  <si>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</si>
  <si>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</si>
  <si>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</si>
  <si>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</si>
  <si>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</si>
  <si>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</si>
  <si>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</si>
  <si>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</si>
  <si>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</si>
  <si>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</si>
  <si>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</si>
  <si>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</si>
  <si>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</si>
  <si>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</si>
  <si>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</si>
  <si>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</si>
  <si>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</si>
  <si>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</si>
  <si>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</si>
  <si>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</si>
  <si>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</si>
  <si>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</si>
  <si>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</si>
  <si>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</si>
  <si>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</si>
  <si>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</si>
  <si>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</si>
  <si>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</si>
  <si>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</si>
  <si>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</si>
  <si>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</si>
  <si>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</si>
  <si>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</si>
  <si>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</si>
  <si>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</si>
  <si>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</si>
  <si>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</si>
  <si>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</si>
  <si>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</si>
  <si>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</si>
  <si>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</si>
  <si>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</si>
  <si>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</si>
  <si>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</si>
  <si>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</si>
  <si>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</si>
  <si>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</si>
  <si>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</si>
  <si>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</si>
  <si>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</si>
  <si>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</si>
  <si>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</si>
  <si>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</si>
  <si>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</si>
  <si>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</si>
  <si>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</si>
  <si>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</si>
  <si>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</si>
  <si>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</si>
  <si>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</si>
  <si>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</si>
  <si>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</si>
  <si>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</si>
  <si>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</si>
  <si>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</si>
  <si>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</si>
  <si>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</si>
  <si>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</si>
  <si>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</si>
  <si>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</si>
  <si>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</si>
  <si>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</si>
  <si>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</si>
  <si>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</si>
  <si>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</si>
  <si>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</si>
  <si>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</si>
  <si>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</si>
  <si>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</si>
  <si>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</si>
  <si>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</si>
  <si>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</si>
  <si>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</si>
  <si>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</si>
  <si>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</si>
  <si>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</si>
  <si>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</si>
  <si>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</si>
  <si>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</si>
  <si>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</si>
  <si>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</si>
  <si>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</si>
  <si>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</si>
  <si>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</si>
  <si>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</si>
  <si>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</si>
  <si>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</si>
  <si>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</si>
  <si>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</si>
  <si>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</si>
  <si>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</si>
  <si>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</si>
  <si>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</si>
  <si>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</si>
  <si>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</si>
  <si>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</si>
  <si>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</si>
  <si>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</si>
  <si>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</si>
  <si>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</si>
  <si>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</si>
  <si>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</si>
  <si>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</si>
  <si>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</si>
  <si>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</si>
  <si>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</si>
  <si>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</si>
  <si>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</si>
  <si>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</si>
  <si>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</si>
  <si>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</si>
  <si>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</si>
  <si>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</si>
  <si>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</si>
  <si>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</si>
  <si>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</si>
  <si>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</si>
  <si>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</si>
  <si>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</si>
  <si>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</si>
  <si>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</si>
  <si>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</si>
  <si>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</si>
  <si>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</si>
  <si>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</si>
  <si>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</si>
  <si>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</si>
  <si>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</si>
  <si>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</si>
  <si>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</si>
  <si>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</si>
  <si>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</si>
  <si>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</si>
  <si>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</si>
  <si>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</si>
  <si>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</si>
  <si>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</si>
  <si>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</si>
  <si>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</si>
  <si>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</si>
  <si>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</si>
  <si>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</si>
  <si>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</si>
  <si>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</si>
  <si>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</si>
  <si>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</si>
  <si>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</si>
  <si>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</si>
  <si>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</si>
  <si>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</si>
  <si>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</si>
  <si>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</si>
  <si>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</si>
  <si>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</si>
  <si>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</si>
  <si>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</si>
  <si>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</si>
  <si>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</si>
  <si>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</si>
  <si>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</si>
  <si>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</si>
  <si>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</si>
  <si>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</si>
  <si>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</si>
  <si>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</si>
  <si>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</si>
  <si>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</si>
  <si>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</si>
  <si>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</si>
  <si>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</si>
  <si>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</si>
  <si>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</si>
  <si>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</si>
  <si>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</si>
  <si>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</si>
  <si>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</si>
  <si>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</si>
  <si>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</si>
  <si>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</si>
  <si>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</si>
  <si>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</si>
  <si>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</si>
  <si>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</si>
  <si>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</si>
  <si>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</si>
  <si>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</si>
  <si>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</si>
  <si>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</si>
  <si>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</si>
  <si>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</si>
  <si>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</si>
  <si>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</si>
  <si>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</si>
  <si>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</si>
  <si>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</si>
  <si>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</si>
  <si>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</si>
  <si>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</si>
  <si>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</si>
  <si>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</si>
  <si>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</si>
  <si>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</si>
  <si>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</si>
  <si>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</si>
  <si>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</si>
  <si>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</si>
  <si>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</si>
  <si>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</si>
  <si>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</si>
  <si>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</si>
  <si>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</si>
  <si>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</si>
  <si>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</si>
  <si>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</si>
  <si>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</si>
  <si>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</si>
  <si>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</si>
  <si>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</si>
  <si>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</si>
  <si>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</si>
  <si>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</si>
  <si>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</si>
  <si>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</si>
  <si>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</si>
  <si>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</si>
  <si>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</si>
  <si>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</si>
  <si>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</si>
  <si>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</si>
  <si>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</si>
  <si>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</si>
  <si>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</si>
  <si>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</si>
  <si>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</si>
  <si>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</si>
  <si>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</si>
  <si>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</si>
  <si>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</si>
  <si>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</si>
  <si>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</si>
  <si>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</si>
  <si>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</si>
  <si>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</si>
  <si>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</si>
  <si>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</si>
  <si>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</si>
  <si>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</si>
  <si>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</si>
  <si>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</si>
  <si>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</si>
  <si>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</si>
  <si>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</si>
  <si>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</si>
  <si>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</si>
  <si>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</si>
  <si>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</si>
  <si>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</si>
  <si>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</si>
  <si>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</si>
  <si>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</si>
  <si>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</si>
  <si>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</si>
  <si>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</si>
  <si>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</si>
  <si>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</si>
  <si>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</si>
  <si>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</si>
  <si>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</si>
  <si>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</si>
  <si>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</si>
  <si>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</si>
  <si>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</si>
  <si>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</si>
  <si>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</si>
  <si>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</si>
  <si>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</si>
  <si>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</si>
  <si>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</si>
  <si>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</si>
  <si>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</si>
  <si>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</si>
  <si>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</si>
  <si>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</si>
  <si>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</si>
  <si>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</si>
  <si>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</si>
  <si>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</si>
  <si>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</si>
  <si>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</si>
  <si>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</si>
  <si>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</si>
  <si>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</si>
  <si>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</si>
  <si>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</si>
  <si>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</si>
  <si>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</si>
  <si>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</si>
  <si>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</si>
  <si>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</si>
  <si>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</si>
  <si>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</si>
  <si>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</si>
  <si>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</si>
  <si>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</si>
  <si>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</si>
  <si>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</si>
  <si>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</si>
  <si>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</si>
  <si>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</si>
  <si>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</si>
  <si>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</si>
  <si>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</si>
  <si>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</si>
  <si>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</si>
  <si>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</si>
  <si>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</si>
  <si>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</si>
  <si>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</si>
  <si>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</si>
  <si>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</si>
  <si>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</si>
  <si>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</si>
  <si>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</si>
  <si>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</si>
  <si>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</si>
  <si>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</si>
  <si>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</si>
  <si>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</si>
  <si>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</si>
  <si>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</si>
  <si>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</si>
  <si>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</si>
  <si>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</si>
  <si>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</si>
  <si>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</si>
  <si>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</si>
  <si>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</si>
  <si>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</si>
  <si>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</si>
  <si>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</si>
  <si>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</si>
  <si>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</si>
  <si>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</si>
  <si>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</si>
  <si>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</si>
  <si>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</si>
  <si>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</si>
  <si>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</si>
  <si>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</si>
  <si>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</si>
  <si>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</si>
  <si>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</si>
  <si>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</si>
  <si>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</si>
  <si>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</si>
  <si>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</si>
  <si>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</si>
  <si>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</si>
  <si>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</si>
  <si>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</si>
  <si>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</si>
  <si>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</si>
  <si>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</si>
  <si>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</si>
  <si>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</si>
  <si>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</si>
  <si>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</si>
  <si>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</si>
  <si>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</si>
  <si>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</si>
  <si>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</si>
  <si>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</si>
  <si>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</si>
  <si>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</si>
  <si>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</si>
  <si>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</si>
  <si>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</si>
  <si>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</si>
  <si>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</si>
  <si>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</si>
  <si>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</si>
  <si>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</si>
  <si>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</si>
  <si>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</si>
  <si>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</si>
  <si>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</si>
  <si>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</si>
  <si>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</si>
  <si>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</si>
  <si>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</si>
  <si>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</si>
  <si>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</si>
  <si>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</si>
  <si>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</si>
  <si>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</si>
  <si>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</si>
  <si>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</si>
  <si>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</si>
  <si>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</si>
  <si>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</si>
  <si>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</si>
  <si>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</si>
  <si>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</si>
  <si>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</si>
  <si>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</si>
  <si>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</si>
  <si>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</si>
  <si>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</si>
  <si>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</si>
  <si>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</si>
  <si>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</si>
  <si>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</si>
  <si>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</si>
  <si>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</si>
  <si>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</si>
  <si>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</si>
  <si>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</si>
  <si>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</si>
  <si>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</si>
  <si>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</si>
  <si>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</si>
  <si>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</si>
  <si>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</si>
  <si>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</si>
  <si>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</si>
  <si>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</si>
  <si>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</si>
  <si>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</si>
  <si>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</si>
  <si>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</si>
  <si>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</si>
  <si>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</si>
  <si>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</si>
  <si>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</si>
  <si>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</si>
  <si>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</si>
  <si>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</si>
  <si>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</si>
  <si>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</si>
  <si>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</si>
  <si>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</si>
  <si>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</si>
  <si>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</si>
  <si>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</si>
  <si>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</si>
  <si>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</si>
  <si>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</si>
  <si>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</si>
  <si>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</si>
  <si>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</si>
  <si>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</si>
  <si>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</si>
  <si>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</si>
  <si>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</si>
  <si>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</si>
  <si>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</si>
  <si>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</si>
  <si>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</si>
  <si>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</si>
  <si>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</si>
  <si>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</si>
  <si>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</si>
  <si>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</si>
  <si>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</si>
  <si>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</si>
  <si>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</si>
  <si>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</si>
  <si>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</si>
  <si>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</si>
  <si>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</si>
  <si>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</si>
  <si>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</si>
  <si>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</si>
  <si>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</si>
  <si>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</si>
  <si>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</si>
  <si>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</si>
  <si>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</si>
  <si>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</si>
  <si>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</si>
  <si>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</si>
  <si>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</si>
  <si>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</si>
  <si>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</si>
  <si>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</si>
  <si>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</si>
  <si>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</si>
  <si>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</si>
  <si>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</si>
  <si>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</si>
  <si>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</si>
  <si>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</si>
  <si>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</si>
  <si>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</si>
  <si>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</si>
  <si>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</si>
  <si>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</si>
  <si>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</si>
  <si>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</si>
  <si>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</si>
  <si>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</si>
  <si>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</si>
  <si>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</si>
  <si>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</si>
  <si>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</si>
  <si>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</si>
  <si>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</si>
  <si>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</si>
  <si>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</si>
  <si>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</si>
  <si>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</si>
  <si>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</si>
  <si>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</si>
  <si>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</si>
  <si>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</si>
  <si>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</si>
  <si>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</si>
  <si>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</si>
  <si>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</si>
  <si>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</si>
  <si>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</si>
  <si>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</si>
  <si>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</si>
  <si>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</si>
  <si>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</si>
  <si>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</si>
  <si>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</si>
  <si>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</si>
  <si>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</si>
  <si>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</si>
  <si>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</si>
  <si>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</si>
  <si>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</si>
  <si>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</si>
  <si>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</si>
  <si>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</si>
  <si>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</si>
  <si>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</si>
  <si>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</si>
  <si>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</si>
  <si>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</si>
  <si>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</si>
  <si>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</si>
  <si>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</si>
  <si>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</si>
  <si>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</si>
  <si>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</si>
  <si>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</si>
  <si>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</si>
  <si>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</si>
  <si>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</si>
  <si>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</si>
  <si>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</si>
  <si>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</si>
  <si>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</si>
  <si>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</si>
  <si>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</si>
  <si>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</si>
  <si>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</si>
  <si>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</si>
  <si>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</si>
  <si>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</si>
  <si>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</si>
  <si>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</si>
  <si>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</si>
  <si>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</si>
  <si>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</si>
  <si>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</si>
  <si>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</si>
  <si>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</si>
  <si>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</si>
  <si>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</si>
  <si>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</si>
  <si>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</si>
  <si>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</si>
  <si>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</si>
  <si>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</si>
  <si>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</si>
  <si>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</si>
  <si>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</si>
  <si>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</si>
  <si>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</si>
  <si>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</si>
  <si>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</si>
  <si>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</si>
  <si>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</si>
  <si>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</si>
  <si>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</si>
  <si>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</si>
  <si>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</si>
  <si>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</si>
  <si>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</si>
  <si>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</si>
  <si>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</si>
  <si>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</si>
  <si>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</si>
  <si>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</si>
  <si>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</si>
  <si>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</si>
  <si>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</si>
  <si>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</si>
  <si>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</si>
  <si>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</si>
  <si>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</si>
  <si>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</si>
  <si>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</si>
  <si>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</si>
  <si>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</si>
  <si>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</si>
  <si>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</si>
  <si>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</si>
  <si>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</si>
  <si>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</si>
  <si>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</si>
  <si>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</si>
  <si>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</si>
  <si>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</si>
  <si>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</si>
  <si>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</si>
  <si>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</si>
  <si>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</si>
  <si>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</si>
  <si>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</si>
  <si>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</si>
  <si>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</si>
  <si>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</si>
  <si>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</si>
  <si>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</si>
  <si>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</si>
  <si>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</si>
  <si>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</si>
  <si>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</si>
  <si>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</si>
  <si>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</si>
  <si>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</si>
  <si>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</si>
  <si>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</si>
  <si>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</si>
  <si>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</si>
  <si>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</si>
  <si>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</si>
  <si>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</si>
  <si>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</si>
  <si>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</si>
  <si>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</si>
  <si>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</si>
  <si>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</si>
  <si>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</si>
  <si>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</si>
  <si>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</si>
  <si>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</si>
  <si>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</si>
  <si>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</si>
  <si>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</si>
  <si>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</si>
  <si>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</si>
  <si>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</si>
  <si>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</si>
  <si>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</si>
  <si>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</si>
  <si>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</si>
  <si>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</si>
  <si>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</si>
  <si>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</si>
  <si>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</si>
  <si>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</si>
  <si>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</si>
  <si>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</si>
  <si>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</si>
  <si>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</si>
  <si>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</si>
  <si>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</si>
  <si>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</si>
  <si>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</si>
  <si>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</si>
  <si>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</si>
  <si>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</si>
  <si>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</si>
  <si>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</si>
  <si>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</si>
  <si>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</si>
  <si>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</si>
  <si>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</si>
  <si>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</si>
  <si>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</si>
  <si>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</si>
  <si>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</si>
  <si>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</si>
  <si>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</si>
  <si>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</si>
  <si>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</si>
  <si>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</si>
  <si>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</si>
  <si>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</si>
  <si>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</si>
  <si>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</si>
  <si>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</si>
  <si>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</si>
  <si>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</si>
  <si>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</si>
  <si>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</si>
  <si>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</si>
  <si>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</si>
  <si>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</si>
  <si>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</si>
  <si>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</si>
  <si>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</si>
  <si>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</si>
  <si>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</si>
  <si>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</si>
  <si>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</si>
  <si>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</si>
  <si>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</si>
  <si>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</si>
  <si>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</si>
  <si>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</si>
  <si>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</si>
  <si>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</si>
  <si>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</si>
  <si>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</si>
  <si>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</si>
  <si>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</si>
  <si>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</si>
  <si>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</si>
  <si>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</si>
  <si>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</si>
  <si>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</si>
  <si>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</si>
  <si>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</si>
  <si>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</si>
  <si>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</si>
  <si>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</si>
  <si>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</si>
  <si>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</si>
  <si>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</si>
  <si>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</si>
  <si>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</si>
  <si>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</si>
  <si>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</si>
  <si>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</si>
  <si>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</si>
  <si>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</si>
  <si>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</si>
  <si>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</si>
  <si>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</si>
  <si>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</si>
  <si>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</si>
  <si>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</si>
  <si>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</si>
  <si>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</si>
  <si>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</si>
  <si>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</si>
  <si>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</si>
  <si>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</si>
  <si>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</si>
  <si>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</si>
  <si>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</si>
  <si>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</si>
  <si>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</si>
  <si>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</si>
  <si>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</si>
  <si>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</si>
  <si>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</si>
  <si>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</si>
  <si>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</si>
  <si>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</si>
  <si>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</si>
  <si>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</si>
  <si>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</si>
  <si>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</si>
  <si>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</si>
  <si>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</si>
  <si>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</si>
  <si>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</si>
  <si>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</si>
  <si>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</si>
  <si>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</si>
  <si>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</si>
  <si>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</si>
  <si>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</si>
  <si>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</si>
  <si>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</si>
  <si>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</si>
  <si>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</si>
  <si>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</si>
  <si>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</si>
  <si>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</si>
  <si>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</si>
  <si>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</si>
  <si>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</si>
  <si>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</si>
  <si>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</si>
  <si>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</si>
  <si>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</si>
  <si>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</si>
  <si>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</si>
  <si>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</si>
  <si>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</si>
  <si>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</si>
  <si>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</si>
  <si>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</si>
  <si>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</si>
  <si>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</si>
  <si>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</si>
  <si>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</si>
  <si>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</si>
  <si>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</si>
  <si>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</si>
  <si>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</si>
  <si>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</si>
  <si>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</si>
  <si>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</si>
  <si>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</si>
  <si>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</si>
  <si>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</si>
  <si>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</si>
  <si>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</si>
  <si>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</si>
  <si>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</si>
  <si>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</si>
  <si>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</si>
  <si>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</si>
  <si>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</si>
  <si>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</si>
  <si>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</si>
  <si>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</si>
  <si>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</si>
  <si>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</si>
  <si>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</si>
  <si>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</si>
  <si>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</si>
  <si>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</si>
  <si>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</si>
  <si>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</si>
  <si>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</si>
  <si>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</si>
  <si>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</si>
  <si>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</si>
  <si>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</si>
  <si>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</si>
  <si>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</si>
  <si>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</si>
  <si>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</si>
  <si>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</si>
  <si>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</si>
  <si>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</si>
  <si>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</si>
  <si>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</si>
  <si>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</si>
  <si>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</si>
  <si>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</si>
  <si>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</si>
  <si>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</si>
  <si>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</si>
  <si>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</si>
  <si>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</si>
  <si>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</si>
  <si>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</si>
  <si>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</si>
  <si>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</si>
  <si>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</si>
  <si>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</si>
  <si>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</si>
  <si>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</si>
  <si>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</si>
  <si>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</si>
  <si>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</si>
  <si>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</si>
  <si>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</si>
  <si>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</si>
  <si>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</si>
  <si>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</si>
  <si>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</si>
  <si>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</si>
  <si>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</si>
  <si>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</si>
  <si>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</si>
  <si>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</si>
  <si>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</si>
  <si>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</si>
  <si>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</si>
  <si>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</si>
  <si>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</si>
  <si>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</si>
  <si>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</si>
  <si>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</si>
  <si>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</si>
  <si>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</si>
  <si>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</si>
  <si>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</si>
  <si>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</si>
  <si>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</si>
  <si>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</si>
  <si>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</si>
  <si>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</si>
  <si>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</si>
  <si>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</si>
  <si>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</si>
  <si>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</si>
  <si>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</si>
  <si>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</si>
  <si>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</si>
  <si>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</si>
  <si>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</si>
  <si>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</si>
  <si>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</si>
  <si>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</si>
  <si>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</si>
  <si>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</si>
  <si>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</si>
  <si>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</si>
  <si>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</si>
  <si>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</si>
  <si>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</si>
  <si>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</si>
  <si>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</si>
  <si>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</si>
  <si>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</si>
  <si>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</si>
  <si>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</si>
  <si>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</si>
  <si>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</si>
  <si>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</si>
  <si>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</si>
  <si>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</si>
  <si>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</si>
  <si>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</si>
  <si>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</si>
  <si>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</si>
  <si>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</si>
  <si>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</si>
  <si>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</si>
  <si>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</si>
  <si>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</si>
  <si>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</si>
  <si>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</si>
  <si>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</si>
  <si>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</si>
  <si>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</si>
  <si>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</si>
  <si>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</si>
  <si>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</si>
  <si>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</si>
  <si>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</si>
  <si>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</si>
  <si>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</si>
  <si>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</si>
  <si>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</si>
  <si>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</si>
  <si>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</si>
  <si>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</si>
  <si>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</si>
  <si>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</si>
  <si>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</si>
  <si>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</si>
  <si>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</si>
  <si>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</si>
  <si>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</si>
  <si>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</si>
  <si>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</si>
  <si>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</si>
  <si>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</si>
  <si>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</si>
  <si>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</si>
  <si>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</si>
  <si>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</si>
  <si>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</si>
  <si>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</si>
  <si>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</si>
  <si>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</si>
  <si>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</si>
  <si>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</si>
  <si>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</si>
  <si>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</si>
  <si>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</si>
  <si>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</si>
  <si>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</si>
  <si>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</si>
  <si>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</si>
  <si>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</si>
  <si>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</si>
  <si>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</si>
  <si>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</si>
  <si>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</si>
  <si>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</si>
  <si>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</si>
  <si>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</si>
  <si>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</si>
  <si>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</si>
  <si>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</si>
  <si>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</si>
  <si>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</si>
  <si>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</si>
  <si>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</si>
  <si>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</si>
  <si>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</si>
  <si>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</si>
  <si>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</si>
  <si>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</si>
  <si>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</si>
  <si>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</si>
  <si>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</si>
  <si>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</si>
  <si>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</si>
  <si>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</si>
  <si>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</si>
  <si>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</si>
  <si>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</si>
  <si>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</si>
  <si>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</si>
  <si>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</si>
  <si>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</si>
  <si>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</si>
  <si>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</si>
  <si>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</si>
  <si>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</si>
  <si>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</si>
  <si>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</si>
  <si>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</si>
  <si>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</si>
  <si>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</si>
  <si>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</si>
  <si>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</si>
  <si>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</si>
  <si>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</si>
  <si>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</si>
  <si>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</si>
  <si>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</si>
  <si>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</si>
  <si>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</si>
  <si>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</si>
  <si>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</si>
  <si>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</si>
  <si>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</si>
  <si>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</si>
  <si>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</si>
  <si>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</si>
  <si>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</si>
  <si>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</si>
  <si>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</si>
  <si>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</si>
  <si>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</si>
  <si>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</si>
  <si>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</si>
  <si>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</si>
  <si>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</si>
  <si>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</si>
  <si>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</si>
  <si>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</si>
  <si>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</si>
  <si>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</si>
  <si>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</si>
  <si>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</si>
  <si>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</si>
  <si>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</si>
  <si>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</si>
  <si>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</si>
  <si>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</si>
  <si>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</si>
  <si>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</si>
  <si>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</si>
  <si>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</si>
  <si>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</si>
  <si>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</si>
  <si>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</si>
  <si>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</si>
  <si>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</si>
  <si>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</si>
  <si>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</si>
  <si>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</si>
  <si>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</si>
  <si>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</si>
  <si>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</si>
  <si>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</si>
  <si>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</si>
  <si>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</si>
  <si>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</si>
  <si>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</si>
  <si>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</si>
  <si>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</si>
  <si>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</si>
  <si>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</si>
  <si>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</si>
  <si>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</si>
  <si>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</si>
  <si>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</si>
  <si>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</si>
  <si>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</si>
  <si>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</si>
  <si>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</si>
  <si>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</si>
  <si>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</si>
  <si>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</si>
  <si>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</si>
  <si>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</si>
  <si>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</si>
  <si>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</si>
  <si>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</si>
  <si>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</si>
  <si>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</si>
  <si>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</si>
  <si>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</si>
  <si>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</si>
  <si>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</si>
  <si>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</si>
  <si>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</si>
  <si>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</si>
  <si>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</si>
  <si>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</si>
  <si>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</si>
  <si>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</si>
  <si>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</si>
  <si>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</si>
  <si>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</si>
  <si>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</si>
  <si>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</si>
  <si>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</si>
  <si>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</si>
  <si>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</si>
  <si>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</si>
  <si>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</si>
  <si>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</si>
  <si>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</si>
  <si>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</si>
  <si>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</si>
  <si>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</si>
  <si>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</si>
  <si>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</si>
  <si>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</si>
  <si>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</si>
  <si>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</si>
  <si>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</si>
  <si>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</si>
  <si>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</si>
  <si>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</si>
  <si>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</si>
  <si>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</si>
  <si>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</si>
  <si>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</si>
  <si>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</si>
  <si>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</si>
  <si>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</si>
  <si>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</si>
  <si>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</si>
  <si>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</si>
  <si>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</si>
  <si>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</si>
  <si>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</si>
  <si>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</si>
  <si>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</si>
  <si>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</si>
  <si>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</si>
  <si>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</si>
  <si>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</si>
  <si>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</si>
  <si>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</si>
  <si>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</si>
  <si>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</si>
  <si>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</si>
  <si>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</si>
  <si>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</si>
  <si>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</si>
  <si>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</si>
  <si>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</si>
  <si>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</si>
  <si>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</si>
  <si>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</si>
  <si>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</si>
  <si>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</si>
  <si>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</si>
  <si>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</si>
  <si>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</si>
  <si>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</si>
  <si>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</si>
  <si>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</si>
  <si>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</si>
  <si>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</si>
  <si>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</si>
  <si>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</si>
  <si>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</si>
  <si>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</si>
  <si>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</si>
  <si>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</si>
  <si>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</si>
  <si>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</si>
  <si>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</si>
  <si>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</si>
  <si>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</si>
  <si>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</si>
  <si>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</si>
  <si>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</si>
  <si>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</si>
  <si>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</si>
  <si>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</si>
  <si>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</si>
  <si>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</si>
  <si>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</si>
  <si>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</si>
  <si>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</si>
  <si>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</si>
  <si>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</si>
  <si>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</si>
  <si>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</si>
  <si>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</si>
  <si>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</si>
  <si>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</si>
  <si>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</si>
  <si>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</si>
  <si>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</si>
  <si>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</si>
  <si>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</si>
  <si>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</si>
  <si>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</si>
  <si>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</si>
  <si>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</si>
  <si>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</si>
  <si>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</si>
  <si>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</si>
  <si>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</si>
  <si>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</si>
  <si>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</si>
  <si>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</si>
  <si>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</si>
  <si>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</si>
  <si>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</si>
  <si>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</si>
  <si>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</si>
  <si>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</si>
  <si>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</si>
  <si>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</si>
  <si>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</si>
  <si>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</si>
  <si>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</si>
  <si>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</si>
  <si>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</si>
  <si>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</si>
  <si>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</si>
  <si>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</si>
  <si>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</si>
  <si>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</si>
  <si>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</si>
  <si>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</si>
  <si>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</si>
  <si>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</si>
  <si>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</si>
  <si>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</si>
  <si>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</si>
  <si>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</si>
  <si>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</si>
  <si>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</si>
  <si>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</si>
  <si>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</si>
  <si>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</si>
  <si>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</si>
  <si>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</si>
  <si>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</si>
  <si>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</si>
  <si>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</si>
  <si>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</si>
  <si>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</si>
  <si>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</si>
  <si>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</si>
  <si>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</si>
  <si>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</si>
  <si>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</si>
  <si>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</si>
  <si>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</si>
  <si>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</si>
  <si>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</si>
  <si>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</si>
  <si>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</si>
  <si>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</si>
  <si>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</si>
  <si>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</si>
  <si>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</si>
  <si>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</si>
  <si>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</si>
  <si>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</si>
  <si>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</si>
  <si>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</si>
  <si>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</si>
  <si>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</si>
  <si>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</si>
  <si>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</si>
  <si>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</si>
  <si>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</si>
  <si>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</si>
  <si>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</si>
  <si>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</si>
  <si>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</si>
  <si>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</si>
  <si>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</si>
  <si>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</si>
  <si>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</si>
  <si>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</si>
  <si>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</si>
  <si>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</si>
  <si>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</si>
  <si>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</si>
  <si>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</si>
  <si>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</si>
  <si>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</si>
  <si>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</si>
  <si>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</si>
  <si>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</si>
  <si>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</si>
  <si>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</si>
  <si>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</si>
  <si>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</si>
  <si>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</si>
  <si>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</si>
  <si>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</si>
  <si>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</si>
  <si>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</si>
  <si>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</si>
  <si>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</si>
  <si>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</si>
  <si>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</si>
  <si>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</si>
  <si>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</si>
  <si>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</si>
  <si>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</si>
  <si>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</si>
  <si>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</si>
  <si>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</si>
  <si>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</si>
  <si>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</si>
  <si>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</si>
  <si>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</si>
  <si>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</si>
  <si>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</si>
  <si>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</si>
  <si>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</si>
  <si>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</si>
  <si>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</si>
  <si>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</si>
  <si>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</si>
  <si>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</si>
  <si>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</si>
  <si>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</si>
  <si>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</si>
  <si>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</si>
  <si>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</si>
  <si>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</si>
  <si>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</si>
  <si>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</si>
  <si>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</si>
  <si>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</si>
  <si>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</si>
  <si>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</si>
  <si>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</si>
  <si>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</si>
  <si>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</si>
  <si>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</si>
  <si>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</si>
  <si>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</si>
  <si>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</si>
  <si>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</si>
  <si>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</si>
  <si>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</si>
  <si>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</si>
  <si>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</si>
  <si>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</si>
  <si>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</si>
  <si>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</si>
  <si>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</si>
  <si>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</si>
  <si>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</si>
  <si>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</si>
  <si>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</si>
  <si>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</si>
  <si>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</si>
  <si>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</si>
  <si>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</si>
  <si>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</si>
  <si>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</si>
  <si>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</si>
  <si>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</si>
  <si>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</si>
  <si>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</si>
  <si>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</si>
  <si>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</si>
  <si>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</si>
  <si>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</si>
  <si>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</si>
  <si>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</si>
  <si>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</si>
  <si>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</si>
  <si>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</si>
  <si>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</si>
  <si>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</si>
  <si>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</si>
  <si>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</si>
  <si>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</si>
  <si>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</si>
  <si>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</si>
  <si>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</si>
  <si>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</si>
  <si>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</si>
  <si>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</si>
  <si>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</si>
  <si>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</si>
  <si>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</si>
  <si>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</si>
  <si>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</si>
  <si>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</si>
  <si>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</si>
  <si>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</si>
  <si>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</si>
  <si>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</si>
  <si>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</si>
  <si>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</si>
  <si>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</si>
  <si>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</si>
  <si>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</si>
  <si>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</si>
  <si>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</si>
  <si>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</si>
  <si>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</si>
  <si>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</si>
  <si>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</si>
  <si>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</si>
  <si>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</si>
  <si>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</si>
  <si>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</si>
  <si>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</si>
  <si>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</si>
  <si>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</si>
  <si>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</si>
  <si>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</si>
  <si>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</si>
  <si>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</si>
  <si>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</si>
  <si>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</si>
  <si>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</si>
  <si>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</si>
  <si>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</si>
  <si>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</si>
  <si>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</si>
  <si>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</si>
  <si>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</si>
  <si>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</si>
  <si>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</si>
  <si>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</si>
  <si>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</si>
  <si>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</si>
  <si>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</si>
  <si>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</si>
  <si>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</si>
  <si>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</si>
  <si>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</si>
  <si>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</si>
  <si>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</si>
  <si>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</si>
  <si>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</si>
  <si>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</si>
  <si>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</si>
  <si>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</si>
  <si>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</si>
  <si>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</si>
  <si>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</si>
  <si>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</si>
  <si>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</si>
  <si>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</si>
  <si>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</si>
  <si>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</si>
  <si>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</si>
  <si>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</si>
  <si>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</si>
  <si>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</si>
  <si>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</si>
  <si>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</si>
  <si>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</si>
  <si>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</si>
  <si>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</si>
  <si>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</si>
  <si>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</si>
  <si>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</si>
  <si>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</si>
  <si>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</si>
  <si>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</si>
  <si>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</si>
  <si>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</si>
  <si>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</si>
  <si>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</si>
  <si>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</si>
  <si>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</si>
  <si>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</si>
  <si>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</si>
  <si>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</si>
  <si>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</si>
  <si>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</si>
  <si>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</si>
  <si>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</si>
  <si>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</si>
  <si>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</si>
  <si>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</si>
  <si>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</si>
  <si>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</si>
  <si>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</si>
  <si>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</si>
  <si>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</si>
  <si>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</si>
  <si>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</si>
  <si>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</si>
  <si>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</si>
  <si>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</si>
  <si>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</si>
  <si>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</si>
  <si>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</si>
  <si>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</si>
  <si>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</si>
  <si>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</si>
  <si>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</si>
  <si>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</si>
  <si>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</si>
  <si>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</si>
  <si>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</si>
  <si>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</si>
  <si>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</si>
  <si>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</si>
  <si>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</si>
  <si>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</si>
  <si>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</si>
  <si>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</si>
  <si>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</si>
  <si>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</si>
  <si>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</si>
  <si>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</si>
  <si>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</si>
  <si>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</si>
  <si>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</si>
  <si>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</si>
  <si>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</si>
  <si>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</si>
  <si>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</si>
  <si>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</si>
  <si>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</si>
  <si>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</si>
  <si>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</si>
  <si>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</si>
  <si>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</si>
  <si>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</si>
  <si>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</si>
  <si>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</si>
  <si>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</si>
  <si>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</si>
  <si>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</si>
  <si>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</si>
  <si>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</si>
  <si>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</si>
  <si>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</si>
  <si>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</si>
  <si>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</si>
  <si>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</si>
  <si>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</si>
  <si>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</si>
  <si>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</si>
  <si>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</si>
  <si>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</si>
  <si>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</si>
  <si>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</si>
  <si>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</si>
  <si>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</si>
  <si>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</si>
  <si>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</si>
  <si>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</si>
  <si>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</si>
  <si>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</si>
  <si>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</si>
  <si>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</si>
  <si>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</si>
  <si>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</si>
  <si>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</si>
  <si>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</si>
  <si>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</si>
  <si>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</si>
  <si>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</si>
  <si>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</si>
  <si>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</si>
  <si>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</si>
  <si>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</si>
  <si>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</si>
  <si>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</si>
  <si>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</si>
  <si>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</si>
  <si>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</si>
  <si>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</si>
  <si>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</si>
  <si>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</si>
  <si>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</si>
  <si>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</si>
  <si>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</si>
  <si>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</si>
  <si>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</si>
  <si>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</si>
  <si>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</si>
  <si>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</si>
  <si>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</si>
  <si>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</si>
  <si>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</si>
  <si>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</si>
  <si>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</si>
  <si>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</si>
  <si>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</si>
  <si>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</si>
  <si>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</si>
  <si>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</si>
  <si>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</si>
  <si>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</si>
  <si>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</si>
  <si>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</si>
  <si>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</si>
  <si>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</si>
  <si>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</si>
  <si>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</si>
  <si>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</si>
  <si>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</si>
  <si>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</si>
  <si>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</si>
  <si>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</si>
  <si>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</si>
  <si>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</si>
  <si>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</si>
  <si>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</si>
  <si>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</si>
  <si>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</si>
  <si>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</si>
  <si>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</si>
  <si>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</si>
  <si>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</si>
  <si>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</si>
  <si>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</si>
  <si>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</si>
  <si>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</si>
  <si>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</si>
  <si>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</si>
  <si>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</si>
  <si>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</si>
  <si>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</si>
  <si>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</si>
  <si>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</si>
  <si>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</si>
  <si>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</si>
  <si>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</si>
  <si>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</si>
  <si>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</si>
  <si>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</si>
  <si>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</si>
  <si>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</si>
  <si>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</si>
  <si>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</si>
  <si>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</si>
  <si>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</si>
  <si>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</si>
  <si>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</si>
  <si>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</si>
  <si>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</si>
  <si>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</si>
  <si>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</si>
  <si>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</si>
  <si>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</si>
  <si>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</si>
  <si>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</si>
  <si>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</si>
  <si>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</si>
  <si>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</si>
  <si>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</si>
  <si>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</si>
  <si>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</si>
  <si>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</si>
  <si>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</si>
  <si>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</si>
  <si>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</si>
  <si>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</si>
  <si>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</si>
  <si>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</si>
  <si>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</si>
  <si>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</si>
  <si>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</si>
  <si>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</si>
  <si>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</si>
  <si>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</si>
  <si>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</si>
  <si>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</si>
  <si>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</si>
  <si>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</si>
  <si>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</si>
  <si>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</si>
  <si>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</si>
  <si>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</si>
  <si>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</si>
  <si>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</si>
  <si>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</si>
  <si>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</si>
  <si>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</si>
  <si>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</si>
  <si>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</si>
  <si>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</si>
  <si>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</si>
  <si>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</si>
  <si>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</si>
  <si>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</si>
  <si>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</si>
  <si>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</si>
  <si>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</si>
  <si>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</si>
  <si>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</si>
  <si>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</si>
  <si>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</si>
  <si>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</si>
  <si>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</si>
  <si>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</si>
  <si>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</si>
  <si>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</si>
  <si>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</si>
  <si>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</si>
  <si>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</si>
  <si>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</si>
  <si>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</si>
  <si>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</si>
  <si>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</si>
  <si>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</si>
  <si>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</si>
  <si>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</si>
  <si>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</si>
  <si>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</si>
  <si>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</si>
  <si>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</si>
  <si>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</si>
  <si>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</si>
  <si>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</si>
  <si>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</si>
  <si>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</si>
  <si>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</si>
  <si>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</si>
  <si>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</si>
  <si>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</si>
  <si>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</si>
  <si>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</si>
  <si>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</si>
  <si>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</si>
  <si>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</si>
  <si>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</si>
  <si>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</si>
  <si>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</si>
  <si>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</si>
  <si>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</si>
  <si>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</si>
  <si>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</si>
  <si>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</si>
  <si>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</si>
  <si>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</si>
  <si>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</si>
  <si>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</si>
  <si>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</si>
  <si>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</si>
  <si>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</si>
  <si>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</si>
  <si>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</si>
  <si>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</si>
  <si>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</si>
  <si>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</si>
  <si>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</si>
  <si>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</si>
  <si>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</si>
  <si>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</si>
  <si>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</si>
  <si>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</si>
  <si>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</si>
  <si>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</si>
  <si>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</si>
  <si>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</si>
  <si>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</si>
  <si>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</si>
  <si>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</si>
  <si>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</si>
  <si>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</si>
  <si>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</si>
  <si>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</si>
  <si>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</si>
  <si>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</si>
  <si>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</si>
  <si>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</si>
  <si>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</si>
  <si>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</si>
  <si>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</si>
  <si>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</si>
  <si>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</si>
  <si>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</si>
  <si>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</si>
  <si>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</si>
  <si>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</si>
  <si>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</si>
  <si>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</si>
  <si>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</si>
  <si>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</si>
  <si>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</si>
  <si>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</si>
  <si>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</si>
  <si>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</si>
  <si>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</si>
  <si>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</si>
  <si>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</si>
  <si>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</si>
  <si>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</si>
  <si>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</si>
  <si>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</si>
  <si>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</si>
  <si>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</si>
  <si>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</si>
  <si>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</si>
  <si>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</si>
  <si>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</si>
  <si>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</si>
  <si>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</si>
  <si>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</si>
  <si>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</si>
  <si>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</si>
  <si>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</si>
  <si>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</si>
  <si>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</si>
  <si>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</si>
  <si>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</si>
  <si>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</si>
  <si>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</si>
  <si>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</si>
  <si>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</si>
  <si>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</si>
  <si>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</si>
  <si>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</si>
  <si>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</si>
  <si>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</si>
  <si>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</si>
  <si>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</si>
  <si>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</si>
  <si>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</si>
  <si>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</si>
  <si>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</si>
  <si>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</si>
  <si>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</si>
  <si>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</si>
  <si>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</si>
  <si>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</si>
  <si>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</si>
  <si>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</si>
  <si>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</si>
  <si>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</si>
  <si>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</si>
  <si>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</si>
  <si>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</si>
  <si>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</si>
  <si>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</si>
  <si>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</si>
  <si>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</si>
  <si>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</si>
  <si>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</si>
  <si>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</si>
  <si>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</si>
  <si>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</si>
  <si>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</si>
  <si>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</si>
  <si>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</si>
  <si>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</si>
  <si>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</si>
  <si>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</si>
  <si>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</si>
  <si>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</si>
  <si>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</si>
  <si>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</si>
  <si>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</si>
  <si>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</si>
  <si>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</si>
  <si>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</si>
  <si>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</si>
  <si>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</si>
  <si>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</si>
  <si>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</si>
  <si>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</si>
  <si>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</si>
  <si>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</si>
  <si>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</si>
  <si>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</si>
  <si>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</si>
  <si>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</si>
  <si>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</si>
  <si>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</si>
  <si>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</si>
  <si>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</si>
  <si>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</si>
  <si>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</si>
  <si>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</si>
  <si>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</si>
  <si>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</si>
  <si>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</si>
  <si>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</si>
  <si>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</si>
  <si>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</si>
  <si>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</si>
  <si>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</si>
  <si>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</si>
  <si>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</si>
  <si>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</si>
  <si>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</si>
  <si>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</si>
  <si>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</si>
  <si>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</si>
  <si>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</si>
  <si>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</si>
  <si>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</si>
  <si>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</si>
  <si>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</si>
  <si>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</si>
  <si>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</si>
  <si>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</si>
  <si>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</si>
  <si>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</si>
  <si>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</si>
  <si>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</si>
  <si>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</si>
  <si>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</si>
  <si>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</si>
  <si>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</si>
  <si>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</si>
  <si>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</si>
  <si>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</si>
  <si>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</si>
  <si>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</si>
  <si>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</si>
  <si>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</si>
  <si>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</si>
  <si>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</si>
  <si>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</si>
  <si>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</si>
  <si>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</si>
  <si>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</si>
  <si>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</si>
  <si>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</si>
  <si>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</si>
  <si>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</si>
  <si>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</si>
  <si>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</si>
  <si>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</si>
  <si>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</si>
  <si>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</si>
  <si>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</si>
  <si>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</si>
  <si>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</si>
  <si>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</si>
  <si>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</si>
  <si>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</si>
  <si>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</si>
  <si>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</si>
  <si>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</si>
  <si>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</si>
  <si>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</si>
  <si>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</si>
  <si>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</si>
  <si>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</si>
  <si>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</si>
  <si>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</si>
  <si>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</si>
  <si>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</si>
  <si>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</si>
  <si>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</si>
  <si>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</si>
  <si>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</si>
  <si>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</si>
  <si>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</si>
  <si>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</si>
  <si>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</si>
  <si>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</si>
  <si>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</si>
  <si>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</si>
  <si>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</si>
  <si>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</si>
  <si>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</si>
  <si>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</si>
  <si>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</si>
  <si>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</si>
  <si>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</si>
  <si>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</si>
  <si>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</si>
  <si>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</si>
  <si>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</si>
  <si>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</si>
  <si>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</si>
  <si>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</si>
  <si>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</si>
  <si>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</si>
  <si>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</si>
  <si>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</si>
  <si>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</si>
  <si>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</si>
  <si>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</si>
  <si>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</si>
  <si>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</si>
  <si>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</si>
  <si>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</si>
  <si>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</si>
  <si>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</si>
  <si>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</si>
  <si>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</si>
  <si>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</si>
  <si>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</si>
  <si>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</si>
  <si>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</si>
  <si>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</si>
  <si>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</si>
  <si>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</si>
  <si>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</si>
  <si>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</si>
  <si>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</si>
  <si>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</si>
  <si>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</si>
  <si>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</si>
  <si>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</si>
  <si>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</si>
  <si>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</si>
  <si>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</si>
  <si>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</si>
  <si>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</si>
  <si>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</si>
  <si>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</si>
  <si>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</si>
  <si>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</si>
  <si>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</si>
  <si>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</si>
  <si>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</si>
  <si>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</si>
  <si>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</si>
  <si>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</si>
  <si>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</si>
  <si>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</si>
  <si>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</si>
  <si>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</si>
  <si>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</si>
  <si>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</si>
  <si>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</si>
  <si>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</si>
  <si>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</si>
  <si>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</si>
  <si>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</si>
  <si>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</si>
  <si>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</si>
  <si>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</si>
  <si>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</si>
  <si>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</si>
  <si>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</si>
  <si>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</si>
  <si>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</si>
  <si>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</si>
  <si>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</si>
  <si>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</si>
  <si>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</si>
  <si>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</si>
  <si>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</si>
  <si>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</si>
  <si>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</si>
  <si>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</si>
  <si>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</si>
  <si>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</si>
  <si>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</si>
  <si>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</si>
  <si>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</si>
  <si>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</si>
  <si>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</si>
  <si>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</si>
  <si>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</si>
  <si>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</si>
  <si>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</si>
  <si>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</si>
  <si>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</si>
  <si>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</si>
  <si>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</si>
  <si>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</si>
  <si>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</si>
  <si>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</si>
  <si>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</si>
  <si>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</si>
  <si>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</si>
  <si>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</si>
  <si>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</si>
  <si>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</si>
  <si>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</si>
  <si>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</si>
  <si>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</si>
  <si>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</si>
  <si>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</si>
  <si>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</si>
  <si>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</si>
  <si>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</si>
  <si>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</si>
  <si>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</si>
  <si>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</si>
  <si>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</si>
  <si>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</si>
  <si>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</si>
  <si>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</si>
  <si>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</si>
  <si>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</si>
  <si>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</si>
  <si>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</si>
  <si>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</si>
  <si>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</si>
  <si>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</si>
  <si>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</si>
  <si>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</si>
  <si>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</si>
  <si>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</si>
  <si>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</si>
  <si>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</si>
  <si>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</si>
  <si>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</si>
  <si>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</si>
  <si>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</si>
  <si>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</si>
  <si>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</si>
  <si>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</si>
  <si>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</si>
  <si>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</si>
  <si>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</si>
  <si>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</si>
  <si>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</si>
  <si>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</si>
  <si>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</si>
  <si>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</si>
  <si>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</si>
  <si>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</si>
  <si>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</si>
  <si>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</si>
  <si>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</si>
  <si>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</si>
  <si>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</si>
  <si>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</si>
  <si>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</si>
  <si>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</si>
  <si>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</si>
  <si>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</si>
  <si>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</si>
  <si>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</si>
  <si>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</si>
  <si>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</si>
  <si>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</si>
  <si>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</si>
  <si>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</si>
  <si>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</si>
  <si>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</si>
  <si>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</si>
  <si>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</si>
  <si>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</si>
  <si>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</si>
  <si>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</si>
  <si>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</si>
  <si>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</si>
  <si>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</si>
  <si>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</si>
  <si>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</si>
  <si>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</si>
  <si>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</si>
  <si>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</si>
  <si>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</si>
  <si>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</si>
  <si>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</si>
  <si>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</si>
  <si>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</si>
  <si>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</si>
  <si>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</si>
  <si>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</si>
  <si>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</si>
  <si>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</si>
  <si>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</si>
  <si>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</si>
  <si>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</si>
  <si>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</si>
  <si>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</si>
  <si>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</si>
  <si>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</si>
  <si>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</si>
  <si>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</si>
  <si>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</si>
  <si>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</si>
  <si>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</si>
  <si>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</si>
  <si>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</si>
  <si>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</si>
  <si>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</si>
  <si>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</si>
  <si>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</si>
  <si>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</si>
  <si>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</si>
  <si>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</si>
  <si>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</si>
  <si>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</si>
  <si>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</si>
  <si>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</si>
  <si>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</si>
  <si>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</si>
  <si>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</si>
  <si>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</si>
  <si>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</si>
  <si>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</si>
  <si>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</si>
  <si>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</si>
  <si>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</si>
  <si>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</si>
  <si>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</si>
  <si>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</si>
  <si>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</si>
  <si>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</si>
  <si>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</si>
  <si>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</si>
  <si>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</si>
  <si>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</si>
  <si>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</si>
  <si>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</si>
  <si>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</si>
  <si>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</si>
  <si>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</si>
  <si>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</si>
  <si>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</si>
  <si>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</si>
  <si>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</si>
  <si>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</si>
  <si>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</si>
  <si>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</si>
  <si>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</si>
  <si>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</si>
  <si>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</si>
  <si>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</si>
  <si>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</si>
  <si>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</si>
  <si>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</si>
  <si>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</si>
  <si>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</si>
  <si>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</si>
  <si>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</si>
  <si>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</si>
  <si>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</si>
  <si>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</si>
  <si>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</si>
  <si>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</si>
  <si>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</si>
  <si>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</si>
  <si>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</si>
  <si>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</si>
  <si>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</si>
  <si>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</si>
  <si>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</si>
  <si>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</si>
  <si>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</si>
  <si>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</si>
  <si>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</si>
  <si>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</si>
  <si>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</si>
  <si>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</si>
  <si>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</si>
  <si>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</si>
  <si>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</si>
  <si>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</si>
  <si>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</si>
  <si>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</si>
  <si>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</si>
  <si>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</si>
  <si>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</si>
  <si>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</si>
  <si>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</si>
  <si>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</si>
  <si>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</si>
  <si>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</si>
  <si>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</si>
  <si>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</si>
  <si>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</si>
  <si>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</si>
  <si>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</si>
  <si>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</si>
  <si>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</si>
  <si>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</si>
  <si>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</si>
  <si>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</si>
  <si>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</si>
  <si>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</si>
  <si>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</si>
  <si>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</si>
  <si>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</si>
  <si>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</si>
  <si>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</si>
  <si>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</si>
  <si>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</si>
  <si>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</si>
  <si>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</si>
  <si>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</si>
  <si>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</si>
  <si>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</si>
  <si>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</si>
  <si>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</si>
  <si>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</si>
  <si>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</si>
  <si>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</si>
  <si>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</si>
  <si>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</si>
  <si>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</si>
  <si>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</si>
  <si>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</si>
  <si>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</si>
  <si>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</si>
  <si>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</si>
  <si>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</si>
  <si>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</si>
  <si>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</si>
  <si>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</si>
  <si>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</si>
  <si>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</si>
  <si>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</si>
  <si>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</si>
  <si>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</si>
  <si>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</si>
  <si>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</si>
  <si>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</si>
  <si>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</si>
  <si>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</si>
  <si>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</si>
  <si>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</si>
  <si>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</si>
  <si>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</si>
  <si>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</si>
  <si>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</si>
  <si>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</si>
  <si>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</si>
  <si>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</si>
  <si>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</si>
  <si>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</si>
  <si>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</si>
  <si>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</si>
  <si>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</si>
  <si>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</si>
  <si>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</si>
  <si>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</si>
  <si>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</si>
  <si>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</si>
  <si>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</si>
  <si>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</si>
  <si>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</si>
  <si>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</si>
  <si>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</si>
  <si>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</si>
  <si>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</si>
  <si>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</si>
  <si>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</si>
  <si>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</si>
  <si>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</si>
  <si>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</si>
  <si>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</si>
  <si>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</si>
  <si>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</si>
  <si>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</si>
  <si>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</si>
  <si>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</si>
  <si>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</si>
  <si>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</si>
  <si>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</si>
  <si>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</si>
  <si>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</si>
  <si>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</si>
  <si>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</si>
  <si>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</si>
  <si>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</si>
  <si>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</si>
  <si>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</si>
  <si>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</si>
  <si>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</si>
  <si>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</si>
  <si>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</si>
  <si>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</si>
  <si>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</si>
  <si>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</si>
  <si>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</si>
  <si>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</si>
  <si>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</si>
  <si>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</si>
  <si>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</si>
  <si>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</si>
  <si>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</si>
  <si>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</si>
  <si>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</si>
  <si>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</si>
  <si>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</si>
  <si>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</si>
  <si>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</si>
  <si>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</si>
  <si>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</si>
  <si>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</si>
  <si>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</si>
  <si>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</si>
  <si>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</si>
  <si>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</si>
  <si>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</si>
  <si>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</si>
  <si>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</si>
  <si>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</si>
  <si>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</si>
  <si>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</si>
  <si>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</si>
  <si>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</si>
  <si>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</si>
  <si>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</si>
  <si>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</si>
  <si>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</si>
  <si>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</si>
  <si>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</si>
  <si>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</si>
  <si>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</si>
  <si>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</si>
  <si>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</si>
  <si>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</si>
  <si>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</si>
  <si>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</si>
  <si>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</si>
  <si>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</si>
  <si>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</si>
  <si>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</si>
  <si>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</si>
  <si>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</si>
  <si>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</si>
  <si>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</si>
  <si>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</si>
  <si>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</si>
  <si>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</si>
  <si>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</si>
  <si>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</si>
  <si>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</si>
  <si>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</si>
  <si>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</si>
  <si>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</si>
  <si>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</si>
  <si>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</si>
  <si>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</si>
  <si>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</si>
  <si>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</si>
  <si>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</si>
  <si>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</si>
  <si>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</si>
  <si>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</si>
  <si>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</si>
  <si>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</si>
  <si>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</si>
  <si>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</si>
  <si>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</si>
  <si>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</si>
  <si>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</si>
  <si>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</si>
  <si>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</si>
  <si>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</si>
  <si>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</si>
  <si>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</si>
  <si>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</si>
  <si>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</si>
  <si>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</si>
  <si>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</si>
  <si>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</si>
  <si>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</si>
  <si>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</si>
  <si>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</si>
  <si>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</si>
  <si>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</si>
  <si>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</si>
  <si>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</si>
  <si>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</si>
  <si>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</si>
  <si>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</si>
  <si>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</si>
  <si>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</si>
  <si>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</si>
  <si>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</si>
  <si>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</si>
  <si>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</si>
  <si>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</si>
  <si>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</si>
  <si>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</si>
  <si>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</si>
  <si>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</si>
  <si>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</si>
  <si>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</si>
  <si>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</si>
  <si>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</si>
  <si>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</si>
  <si>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</si>
  <si>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</si>
  <si>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</si>
  <si>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</si>
  <si>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</si>
  <si>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</si>
  <si>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</si>
  <si>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</si>
  <si>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</si>
  <si>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</si>
  <si>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</si>
  <si>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</si>
  <si>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</si>
  <si>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</si>
  <si>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</si>
  <si>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</si>
  <si>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</si>
  <si>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</si>
  <si>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</si>
  <si>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</si>
  <si>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</si>
  <si>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</si>
  <si>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</si>
  <si>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</si>
  <si>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</si>
  <si>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</si>
  <si>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</si>
  <si>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</si>
  <si>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</si>
  <si>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</si>
  <si>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</si>
  <si>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</si>
  <si>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</si>
  <si>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</si>
  <si>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</si>
  <si>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</si>
  <si>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</si>
  <si>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</si>
  <si>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</si>
  <si>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</si>
  <si>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</si>
  <si>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</si>
  <si>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</si>
  <si>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</si>
  <si>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</si>
  <si>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</si>
  <si>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</si>
  <si>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</si>
  <si>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</si>
  <si>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</si>
  <si>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</si>
  <si>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</si>
  <si>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</si>
  <si>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</si>
  <si>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</si>
  <si>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</si>
  <si>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</si>
  <si>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</si>
  <si>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</si>
  <si>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</si>
  <si>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</si>
  <si>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</si>
  <si>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</si>
  <si>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</si>
  <si>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</si>
  <si>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</si>
  <si>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</si>
  <si>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</si>
  <si>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</si>
  <si>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</si>
  <si>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</si>
  <si>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</si>
  <si>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</si>
  <si>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</si>
  <si>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</si>
  <si>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PCM-20251201-00001803</t>
  </si>
  <si>
    <t>access at night , USF area</t>
  </si>
  <si>
    <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</si>
  <si>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</si>
  <si>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</si>
  <si>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</si>
  <si>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</si>
  <si>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</si>
  <si>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</si>
  <si>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</si>
  <si>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</si>
  <si>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</si>
  <si>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</si>
  <si>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</si>
  <si>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</si>
  <si>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</si>
  <si>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</si>
  <si>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</si>
  <si>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</si>
  <si>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</si>
  <si>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</si>
  <si>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</si>
  <si>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</si>
  <si>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</si>
  <si>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</si>
  <si>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</si>
  <si>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</si>
  <si>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</si>
  <si>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</si>
  <si>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</si>
  <si>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</si>
  <si>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</si>
  <si>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</si>
  <si>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</si>
  <si>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</si>
  <si>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</si>
  <si>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</si>
  <si>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</si>
  <si>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</si>
  <si>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</si>
  <si>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</si>
  <si>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</si>
  <si>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</si>
  <si>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</si>
  <si>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</si>
  <si>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</si>
  <si>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</si>
  <si>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</si>
  <si>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</si>
  <si>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</si>
  <si>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</si>
  <si>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</si>
  <si>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</si>
  <si>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</si>
  <si>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</si>
  <si>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</si>
  <si>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</si>
  <si>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</si>
  <si>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</si>
  <si>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</si>
  <si>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</si>
  <si>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</si>
  <si>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</si>
  <si>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</si>
  <si>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</si>
  <si>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</si>
  <si>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</si>
  <si>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</si>
  <si>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</si>
  <si>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</si>
  <si>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</si>
  <si>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</si>
  <si>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</si>
  <si>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</si>
  <si>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</si>
  <si>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</si>
  <si>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</si>
  <si>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</si>
  <si>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</si>
  <si>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</si>
  <si>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</si>
  <si>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</si>
  <si>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</si>
  <si>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</si>
  <si>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</si>
  <si>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</si>
  <si>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</si>
  <si>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PCM-20251201-00001685</t>
  </si>
  <si>
    <t>Emergency</t>
  </si>
  <si>
    <t>2 hours 30 minutes ETA</t>
  </si>
  <si>
    <t>PCM-20251202-00000190</t>
  </si>
  <si>
    <t xml:space="preserve">EM team need </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</si>
  <si>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</si>
  <si>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</si>
  <si>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</si>
  <si>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</si>
  <si>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PCM-20251201-00001689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</si>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</sst>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8" totalsRowShown="0" headerRowDxfId="155" dataDxfId="154" headerRowBorderDxfId="152" tableBorderDxfId="153" totalsRowBorderDxfId="151">
  <autoFilter ref="A1:CJ5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8" totalsRowShown="0" headerRowDxfId="62" dataDxfId="61" headerRowBorderDxfId="59" tableBorderDxfId="60">
  <autoFilter ref="A1:L9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2" totalsRowShown="0" headerRowDxfId="46" dataDxfId="45" headerRowBorderDxfId="43" tableBorderDxfId="44" totalsRowBorderDxfId="42">
  <autoFilter ref="A1:L2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330.21962581018306</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13137</v>
      </c>
      <c r="E3" s="127" t="s">
        <v>39106</v>
      </c>
      <c r="F3" s="126">
        <v>45992.998136574075</v>
      </c>
      <c r="G3" s="125">
        <f ca="1">IFERROR(NOW()-F3,"-")</f>
        <v>0.16991516203415813</v>
      </c>
      <c r="H3" s="126">
        <v>45992.993090277778</v>
      </c>
      <c r="I3" s="128" t="str">
        <f>IFERROR(VLOOKUP(D3,DB!A:F,6,0),"")</f>
        <v>Power Cube</v>
      </c>
      <c r="J3" s="128" t="str">
        <f>IFERROR(VLOOKUP(D3,DB!A:G,7,0),"")</f>
        <v>Dead+Good</v>
      </c>
      <c r="K3" s="124" t="s">
        <v>39109</v>
      </c>
      <c r="L3" s="123" t="str">
        <f>IFERROR(VLOOKUP(D3,DB!A:I,9,0),"")</f>
        <v>Latis</v>
      </c>
    </row>
    <row r="4" spans="1:15" s="61" customFormat="1" ht="15" customHeight="1">
      <c r="A4" s="129"/>
      <c r="B4" s="128" t="str">
        <f>IFERROR(VLOOKUP(D4,DB!A:K,11,0),"")</f>
        <v/>
      </c>
      <c r="C4" s="128"/>
      <c r="D4" s="56"/>
      <c r="E4" s="127"/>
      <c r="F4" s="126"/>
      <c r="G4" s="125">
        <f ca="1">IFERROR(NOW()-F4,"-")</f>
        <v>45993.168051736109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t="s">
        <v>39110</v>
      </c>
      <c r="E5" s="127"/>
      <c r="F5" s="126"/>
      <c r="G5" s="125">
        <f ca="1">IFERROR(NOW()-F5,"-")</f>
        <v>45993.168051736109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45993.168051736109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45993.168051736109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45993.168051736109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45993.168051736109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45993.168051736109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45993.168051736109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45993.168051736109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45993.168051736109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45993.168051736109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45993.168051736109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45993.168051736109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45993.168051736109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45993.168051736109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45993.168051736109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45993.168051736109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45993.168051736109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45993.168051736109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45993.168051736109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45993.168051736109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45993.168051736109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45993.168051736109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45993.168051736109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45993.168051736109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45993.168051736109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45993.168051736109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45993.168051736109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45993.168051736109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45993.168051736109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45993.168051736109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45993.168051736109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45993.168051736109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45993.168051736109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45993.168051736109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45993.168051736109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45993.168051736109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45993.168051736109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45993.168051736109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45993.168051736109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45993.168051736109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45993.168051736109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45993.168051736109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45993.168051736109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45993.168051736109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45993.168051736109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45993.168051736109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45993.168051736109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45993.168051736109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45993.168051736109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45993.168051736109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45993.168051736109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45993.168051736109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45993.168051736109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45993.168051736109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45993.168051736109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45993.168051736109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45993.168051736109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45993.168051736109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45993.168051736109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45993.168051736109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45993.168051736109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45993.168051736109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45993.168051736109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45993.168051736109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45993.168051736109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45993.168051736109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45993.168051736109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45993.168051736109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45993.168051736109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45993.168051736109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45993.168051736109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45993.168051736109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45993.168051736109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45993.168051736109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45993.168051736109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45993.168051736109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45993.168051736109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45993.168051736109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45993.168051736109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45993.168051736109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45993.168051736109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45993.168051736109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45993.168051736109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45993.168051736109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45993.168051736109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45993.168051736109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45993.168051736109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45993.168051736109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45993.168051736109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45993.168051736109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45993.168051736109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45993.168051736109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45993.168051736109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45993.168051736109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45993.168051736109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45993.168051736109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45993.168051736109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45993.168051736109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45993.168051736109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45993.168051736109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45993.168051736109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45993.168051736109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45993.168051736109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45993.168051736109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45993.168051736109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45993.168051736109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45993.168051736109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45993.168051736109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45993.168051736109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45993.168051736109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45993.168051736109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45993.168051736109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45993.168051736109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45993.168051736109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45993.168051736109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45993.168051736109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45993.168051736109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45993.168051736109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45993.168051736109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45993.168051736109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45993.168051736109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45993.168051736109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45993.168051736109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45993.168051736109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45993.168051736109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45993.168051736109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45993.168051736109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45993.168051736109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45993.168051736109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45993.168051736109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45993.168051736109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45993.168051736109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45993.168051736109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45993.168051736109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45993.168051736109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45993.168051736109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45993.168051736109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45993.168051736109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45993.168051736109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45993.168051736109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45993.168051736109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45993.168051736109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45993.168051736109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45993.168051736109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45993.168051736109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45993.168051736109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45993.168051736109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45993.168051736109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45993.168051736109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45993.168051736109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45993.168051736109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45993.168051736109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45993.168051736109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45993.168051736109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45993.168051736109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45993.168051736109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45993.168051736109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45993.168051736109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45993.168051736109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45993.168051736109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45993.168051736109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45993.168051736109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45993.168051736109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45993.168051736109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45993.168051736109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45993.168051736109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45993.168051736109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45993.168051736109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45993.168051736109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45993.168051736109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45993.168051736109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45993.168051736109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45993.168051736109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45993.168051736109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45993.168051736109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45993.168051736109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45993.168051736109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45993.168051736109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45993.168051736109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45993.168051736109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45993.168051736109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45993.168051736109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45993.168051736109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45993.168051736109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45993.168051736109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45993.168051736109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45993.168051736109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45993.168051736109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45993.168051736109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45993.168051736109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45993.168051736109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45993.168051736109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45993.168051736109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45993.168051736109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45993.168051736109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45993.168051736109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45993.168051736109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45993.168051736109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45993.168051736109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45993.168051736109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45993.168051736109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45993.168051736109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45993.168051736109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45993.168051736109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45993.168051736109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45993.168051736109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45993.168051736109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45993.168051736109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45993.168051736109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45993.168051736109</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38F34F31-5010-4191-AEDE-3019B43F04A8}"/>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8"/>
  <sheetViews>
    <sheetView tabSelected="1" workbookViewId="0">
      <selection activeCell="K6" sqref="K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39188</v>
      </c>
      <c r="F2" s="71">
        <v>45322.056979166664</v>
      </c>
      <c r="G2" s="72" t="s">
        <v>39189</v>
      </c>
      <c r="H2" s="83">
        <v>45322.050729166665</v>
      </c>
      <c r="I2" s="58" t="s">
        <v>88</v>
      </c>
      <c r="J2" s="58" t="s">
        <v>65</v>
      </c>
      <c r="K2" s="82" t="s">
        <v>39190</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39191</v>
      </c>
      <c r="B3" s="58" t="str">
        <f>IFERROR(VLOOKUP(D3,DB!A:K,11,0),"")</f>
        <v>R2</v>
      </c>
      <c r="C3" s="58">
        <v>1</v>
      </c>
      <c r="D3" s="58" t="s">
        <v>25669</v>
      </c>
      <c r="E3" s="81" t="s">
        <v>39106</v>
      </c>
      <c r="F3" s="71">
        <v>45824.999837962961</v>
      </c>
      <c r="G3" s="72">
        <f t="shared" ref="G3" ca="1" si="0">IFERROR(NOW()-F3,"-")</f>
        <v>168.16821377314773</v>
      </c>
      <c r="H3" s="71">
        <v>45824.993587962963</v>
      </c>
      <c r="I3" s="58" t="str">
        <f>IFERROR(VLOOKUP(D3,DB!A:F,6,0),"")</f>
        <v>Generator-SG</v>
      </c>
      <c r="J3" s="58" t="str">
        <f>IFERROR(VLOOKUP(D3,DB!A:G,7,0),"")</f>
        <v>Good</v>
      </c>
      <c r="K3" s="82" t="s">
        <v>39192</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39193</v>
      </c>
      <c r="B4" s="18" t="str">
        <f>IFERROR(VLOOKUP(D4,DB!A:K,11,0),"")</f>
        <v>R2</v>
      </c>
      <c r="C4" s="18">
        <v>1</v>
      </c>
      <c r="D4" s="18" t="s">
        <v>17800</v>
      </c>
      <c r="E4" s="81" t="s">
        <v>39106</v>
      </c>
      <c r="F4" s="100">
        <v>45984.387418981481</v>
      </c>
      <c r="G4" s="101">
        <f ca="1">IFERROR(NOW()-F4,"-")</f>
        <v>8.7806327546277316</v>
      </c>
      <c r="H4" s="100">
        <v>45984.381168981483</v>
      </c>
      <c r="I4" s="18" t="str">
        <f>IFERROR(VLOOKUP(D4,DB!A:F,6,0),"")</f>
        <v>SCECO</v>
      </c>
      <c r="J4" s="18" t="str">
        <f>IFERROR(VLOOKUP(D4,DB!A:G,7,0),"")</f>
        <v>Vandalized</v>
      </c>
      <c r="K4" s="19" t="s">
        <v>39194</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39195</v>
      </c>
      <c r="B5" s="18" t="str">
        <f>IFERROR(VLOOKUP(D5,DB!A:K,11,0),"")</f>
        <v>R2</v>
      </c>
      <c r="C5" s="18">
        <v>11</v>
      </c>
      <c r="D5" s="18" t="s">
        <v>38889</v>
      </c>
      <c r="E5" s="99" t="s">
        <v>39196</v>
      </c>
      <c r="F5" s="100">
        <v>45992.907685185186</v>
      </c>
      <c r="G5" s="101">
        <f ca="1">IFERROR(NOW()-F5,"-")</f>
        <v>0.26036655092320871</v>
      </c>
      <c r="H5" s="100">
        <v>45992.900740740741</v>
      </c>
      <c r="I5" s="18" t="str">
        <f>IFERROR(VLOOKUP(D5,DB!A:F,6,0),"")</f>
        <v>Power cube</v>
      </c>
      <c r="J5" s="18" t="str">
        <f>IFERROR(VLOOKUP(D5,DB!A:G,7,0),"")</f>
        <v>In progress+No BB Design</v>
      </c>
      <c r="K5" s="19" t="s">
        <v>39197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45993.168051736109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45993.168051736109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45993.168051736109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45993.168051736109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45993.168051736109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45993.168051736109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45993.168051736109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45993.168051736109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45993.168051736109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45993.168051736109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45993.168051736109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45993.168051736109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45993.168051736109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45993.168051736109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45993.168051736109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45993.168051736109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45993.168051736109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45993.168051736109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45993.168051736109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45993.168051736109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45993.168051736109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45993.168051736109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45993.168051736109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45993.168051736109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45993.168051736109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45993.168051736109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45993.168051736109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45993.168051736109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45993.168051736109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45993.168051736109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45993.168051736109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45993.168051736109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45993.168051736109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45993.168051736109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45993.168051736109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45993.168051736109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45993.168051736109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45993.168051736109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45993.168051736109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45993.168051736109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45993.168051736109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45993.168051736109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45993.168051736109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45993.168051736109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45993.168051736109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45993.168051736109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45993.168051736109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45993.168051736109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45993.168051736109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45993.168051736109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45993.168051736109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45993.168051736109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45993.168051736109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sheetData>
  <dataValidations count="2">
    <dataValidation allowBlank="1" showInputMessage="1" showErrorMessage="1" sqref="E1" xr:uid="{4D935161-CDD3-4592-B877-3FB59C99E142}"/>
    <dataValidation type="list" allowBlank="1" showInputMessage="1" showErrorMessage="1" sqref="E3:E5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8"/>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82" t="s">
        <v>39198</v>
      </c>
      <c r="B2" s="58" t="str">
        <f>IFERROR(VLOOKUP(D2,DB!A:K,11,0),"")</f>
        <v>R3</v>
      </c>
      <c r="C2" s="18">
        <v>1</v>
      </c>
      <c r="D2" s="58" t="s">
        <v>22782</v>
      </c>
      <c r="E2" s="18" t="s">
        <v>39106</v>
      </c>
      <c r="F2" s="20">
        <v>45993.165902777779</v>
      </c>
      <c r="G2" s="21">
        <f t="shared" ref="G2:G27" ca="1" si="0">IFERROR(NOW()-F2,"-")</f>
        <v>2.1489583305083215E-3</v>
      </c>
      <c r="H2" s="22">
        <v>45993.158483796295</v>
      </c>
      <c r="I2" s="19" t="str">
        <f>IFERROR(VLOOKUP(D2,DB!A:F,6,0),"")</f>
        <v>Generator-SG</v>
      </c>
      <c r="J2" s="18" t="str">
        <f>IFERROR(VLOOKUP(D2,DB!A:G,7,0),"")</f>
        <v>Vandalized</v>
      </c>
      <c r="K2" s="42" t="s">
        <v>39199</v>
      </c>
      <c r="L2" s="23" t="str">
        <f>IFERROR(VLOOKUP(D2,DB!A:I,9,0),"")</f>
        <v>Latis</v>
      </c>
    </row>
    <row r="3" spans="1:13" ht="15" customHeight="1">
      <c r="A3" s="19"/>
      <c r="B3" s="58" t="str">
        <f>IFERROR(VLOOKUP(D3,DB!A:K,11,0),"")</f>
        <v/>
      </c>
      <c r="C3" s="18"/>
      <c r="D3" s="58"/>
      <c r="E3" s="18"/>
      <c r="F3" s="20"/>
      <c r="G3" s="21">
        <f t="shared" ca="1" si="0"/>
        <v>45993.168051736109</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45993.168051736109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45993.168051736109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45993.168051736109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45993.168051736109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45993.168051736109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45993.168051736109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45993.168051736109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45993.168051736109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45993.168051736109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45993.168051736109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45993.168051736109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45993.168051736109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45993.168051736109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45993.168051736109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45993.168051736109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45993.168051736109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45993.168051736109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45993.168051736109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45993.168051736109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45993.168051736109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45993.168051736109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45993.168051736109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45993.168051736109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45993.168051736109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ref="G28:G91" ca="1" si="1">IFERROR(NOW()-F28,"-")</f>
        <v>45993.168051736109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45993.168051736109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45993.168051736109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45993.168051736109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45993.168051736109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45993.168051736109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45993.168051736109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45993.168051736109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45993.168051736109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45993.168051736109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45993.168051736109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45993.168051736109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45993.168051736109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45993.168051736109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45993.168051736109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45993.168051736109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45993.168051736109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45993.168051736109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45993.168051736109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45993.168051736109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45993.168051736109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45993.168051736109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45993.168051736109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45993.168051736109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45993.168051736109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45993.168051736109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45993.168051736109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45993.168051736109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45993.168051736109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45993.168051736109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45993.168051736109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45993.168051736109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45993.168051736109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45993.168051736109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45993.168051736109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45993.168051736109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45993.168051736109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45993.168051736109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45993.168051736109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45993.168051736109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45993.168051736109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45993.168051736109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45993.168051736109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45993.168051736109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45993.168051736109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45993.168051736109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45993.168051736109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45993.168051736109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45993.168051736109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45993.168051736109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45993.168051736109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45993.168051736109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45993.168051736109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45993.168051736109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45993.168051736109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45993.168051736109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45993.168051736109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45993.168051736109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45993.168051736109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45993.168051736109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45993.168051736109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45993.168051736109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45993.168051736109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45993.168051736109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ref="G92:G155" ca="1" si="2">IFERROR(NOW()-F92,"-")</f>
        <v>45993.168051736109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45993.168051736109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45993.168051736109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45993.168051736109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45993.168051736109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45993.168051736109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45993.168051736109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45993.168051736109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45993.168051736109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45993.168051736109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45993.168051736109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45993.168051736109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45993.168051736109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45993.168051736109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45993.168051736109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45993.168051736109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45993.168051736109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45993.168051736109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45993.168051736109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45993.168051736109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45993.168051736109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45993.168051736109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45993.168051736109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45993.168051736109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45993.168051736109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45993.168051736109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45993.168051736109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45993.168051736109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45993.168051736109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45993.168051736109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45993.168051736109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45993.168051736109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45993.168051736109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45993.168051736109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45993.168051736109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45993.168051736109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45993.168051736109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45993.168051736109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45993.168051736109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45993.168051736109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45993.168051736109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45993.168051736109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45993.168051736109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45993.168051736109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45993.168051736109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45993.168051736109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45993.168051736109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45993.168051736109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45993.168051736109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45993.168051736109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45993.168051736109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45993.168051736109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45993.168051736109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45993.168051736109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45993.168051736109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45993.168051736109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45993.168051736109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45993.168051736109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45993.168051736109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45993.168051736109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45993.168051736109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45993.168051736109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45993.168051736109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45993.168051736109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ref="G156:G219" ca="1" si="3">IFERROR(NOW()-F156,"-")</f>
        <v>45993.168051736109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45993.168051736109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45993.168051736109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45993.168051736109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45993.168051736109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45993.168051736109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45993.168051736109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45993.168051736109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45993.168051736109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45993.168051736109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45993.168051736109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45993.168051736109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45993.168051736109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45993.168051736109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45993.168051736109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45993.168051736109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45993.168051736109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45993.168051736109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45993.168051736109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45993.168051736109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45993.168051736109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45993.168051736109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45993.168051736109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45993.168051736109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45993.168051736109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45993.168051736109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45993.168051736109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45993.168051736109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45993.168051736109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45993.168051736109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45993.168051736109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45993.168051736109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45993.168051736109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45993.168051736109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45993.168051736109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45993.168051736109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45993.168051736109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45993.168051736109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45993.168051736109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45993.168051736109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45993.168051736109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45993.168051736109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45993.168051736109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45993.168051736109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45993.168051736109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45993.168051736109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45993.168051736109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45993.168051736109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45993.168051736109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45993.168051736109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45993.168051736109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45993.168051736109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45993.168051736109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45993.168051736109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45993.168051736109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45993.168051736109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45993.168051736109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45993.168051736109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45993.168051736109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45993.168051736109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45993.168051736109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45993.168051736109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45993.168051736109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45993.168051736109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ref="G220:G283" ca="1" si="4">IFERROR(NOW()-F220,"-")</f>
        <v>45993.168051736109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45993.168051736109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45993.168051736109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45993.168051736109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45993.168051736109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45993.168051736109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45993.168051736109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45993.168051736109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45993.168051736109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45993.168051736109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45993.168051736109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45993.168051736109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45993.168051736109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45993.168051736109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45993.168051736109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45993.168051736109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45993.168051736109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45993.168051736109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45993.168051736109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45993.168051736109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45993.168051736109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45993.168051736109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45993.168051736109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45993.168051736109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45993.168051736109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45993.168051736109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45993.168051736109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45993.168051736109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45993.168051736109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45993.168051736109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45993.168051736109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45993.168051736109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45993.168051736109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45993.168051736109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45993.168051736109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45993.168051736109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45993.168051736109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45993.168051736109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45993.168051736109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45993.168051736109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45993.168051736109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45993.168051736109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45993.168051736109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45993.168051736109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45993.168051736109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45993.168051736109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45993.168051736109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45993.168051736109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45993.168051736109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45993.168051736109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45993.168051736109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45993.168051736109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45993.168051736109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45993.168051736109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45993.168051736109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45993.168051736109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45993.168051736109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45993.168051736109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45993.168051736109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45993.168051736109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45993.168051736109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45993.168051736109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45993.168051736109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45993.168051736109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ref="G284:G347" ca="1" si="5">IFERROR(NOW()-F284,"-")</f>
        <v>45993.168051736109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45993.168051736109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45993.168051736109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45993.168051736109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45993.168051736109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45993.168051736109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45993.168051736109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45993.168051736109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45993.168051736109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45993.168051736109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45993.168051736109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45993.168051736109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45993.168051736109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45993.168051736109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45993.168051736109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45993.168051736109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45993.168051736109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45993.168051736109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45993.168051736109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45993.168051736109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45993.168051736109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45993.168051736109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45993.168051736109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45993.168051736109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45993.168051736109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45993.168051736109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45993.168051736109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45993.168051736109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45993.168051736109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45993.168051736109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45993.168051736109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45993.168051736109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45993.168051736109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45993.168051736109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45993.168051736109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45993.168051736109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45993.168051736109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45993.168051736109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45993.168051736109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45993.168051736109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45993.168051736109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45993.168051736109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45993.168051736109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45993.168051736109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45993.168051736109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45993.168051736109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45993.168051736109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45993.168051736109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45993.168051736109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45993.168051736109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45993.168051736109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45993.168051736109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45993.168051736109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45993.168051736109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45993.168051736109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45993.168051736109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45993.168051736109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45993.168051736109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45993.168051736109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45993.168051736109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45993.168051736109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45993.168051736109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45993.168051736109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45993.168051736109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ref="G348:G411" ca="1" si="6">IFERROR(NOW()-F348,"-")</f>
        <v>45993.168051736109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45993.168051736109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45993.168051736109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45993.168051736109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45993.168051736109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45993.168051736109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45993.168051736109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45993.168051736109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45993.168051736109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45993.168051736109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45993.168051736109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45993.168051736109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45993.168051736109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45993.168051736109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45993.168051736109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45993.168051736109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45993.168051736109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45993.168051736109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45993.168051736109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45993.168051736109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45993.168051736109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45993.168051736109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45993.168051736109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45993.168051736109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45993.168051736109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45993.168051736109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45993.168051736109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45993.168051736109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45993.168051736109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45993.168051736109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45993.168051736109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45993.168051736109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45993.168051736109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45993.168051736109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45993.168051736109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45993.168051736109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45993.168051736109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45993.168051736109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45993.168051736109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45993.168051736109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45993.168051736109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45993.168051736109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45993.168051736109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45993.168051736109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45993.168051736109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45993.168051736109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45993.168051736109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45993.168051736109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45993.168051736109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45993.168051736109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45993.168051736109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45993.168051736109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45993.168051736109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45993.168051736109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45993.168051736109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45993.168051736109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45993.168051736109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45993.168051736109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45993.168051736109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45993.168051736109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45993.168051736109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45993.168051736109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45993.168051736109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45993.168051736109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ref="G412:G475" ca="1" si="7">IFERROR(NOW()-F412,"-")</f>
        <v>45993.168051736109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45993.168051736109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45993.168051736109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45993.168051736109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45993.168051736109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45993.168051736109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45993.168051736109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45993.168051736109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45993.168051736109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45993.168051736109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45993.168051736109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45993.168051736109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45993.168051736109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45993.168051736109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45993.168051736109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45993.168051736109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45993.168051736109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45993.168051736109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45993.168051736109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45993.168051736109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45993.168051736109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45993.168051736109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45993.168051736109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45993.168051736109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45993.168051736109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45993.168051736109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45993.168051736109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45993.168051736109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45993.168051736109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45993.168051736109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45993.168051736109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45993.168051736109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45993.168051736109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45993.168051736109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45993.168051736109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45993.168051736109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45993.168051736109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45993.168051736109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45993.168051736109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45993.168051736109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45993.168051736109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45993.168051736109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45993.168051736109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45993.168051736109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45993.168051736109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45993.168051736109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45993.168051736109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45993.168051736109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45993.168051736109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45993.168051736109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45993.168051736109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45993.168051736109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45993.168051736109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45993.168051736109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45993.168051736109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45993.168051736109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45993.168051736109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45993.168051736109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45993.168051736109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45993.168051736109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45993.168051736109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45993.168051736109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45993.168051736109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45993.168051736109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ref="G476:G539" ca="1" si="8">IFERROR(NOW()-F476,"-")</f>
        <v>45993.168051736109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45993.168051736109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45993.168051736109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45993.168051736109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45993.168051736109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45993.168051736109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45993.168051736109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45993.168051736109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45993.168051736109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45993.168051736109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45993.168051736109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45993.168051736109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45993.168051736109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45993.168051736109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45993.168051736109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45993.168051736109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45993.168051736109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45993.168051736109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45993.168051736109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45993.168051736109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45993.168051736109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45993.168051736109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45993.168051736109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45993.168051736109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45993.168051736109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45993.168051736109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45993.168051736109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45993.168051736109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45993.168051736109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45993.168051736109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45993.168051736109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45993.168051736109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45993.168051736109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45993.168051736109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45993.168051736109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45993.168051736109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45993.168051736109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45993.168051736109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45993.168051736109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45993.168051736109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45993.168051736109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45993.168051736109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45993.168051736109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45993.168051736109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45993.168051736109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45993.168051736109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45993.168051736109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45993.168051736109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45993.168051736109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45993.168051736109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45993.168051736109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45993.168051736109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45993.168051736109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45993.168051736109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45993.168051736109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45993.168051736109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45993.168051736109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45993.168051736109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45993.168051736109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45993.168051736109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45993.168051736109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45993.168051736109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45993.168051736109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45993.168051736109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ref="G540:G603" ca="1" si="9">IFERROR(NOW()-F540,"-")</f>
        <v>45993.168051736109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45993.168051736109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45993.168051736109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45993.168051736109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45993.168051736109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45993.168051736109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45993.168051736109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45993.168051736109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45993.168051736109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45993.168051736109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45993.168051736109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45993.168051736109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45993.168051736109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45993.168051736109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45993.168051736109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45993.168051736109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45993.168051736109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45993.168051736109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45993.168051736109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45993.168051736109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45993.168051736109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45993.168051736109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45993.168051736109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45993.168051736109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45993.168051736109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45993.168051736109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45993.168051736109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45993.168051736109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45993.168051736109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45993.168051736109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45993.168051736109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45993.168051736109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45993.168051736109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45993.168051736109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45993.168051736109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45993.168051736109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45993.168051736109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45993.168051736109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45993.168051736109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45993.168051736109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45993.168051736109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45993.168051736109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45993.168051736109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45993.168051736109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45993.168051736109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45993.168051736109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45993.168051736109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45993.168051736109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45993.168051736109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45993.168051736109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45993.168051736109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45993.168051736109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45993.168051736109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45993.168051736109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45993.168051736109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45993.168051736109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45993.168051736109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45993.168051736109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45993.168051736109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45993.168051736109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45993.168051736109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45993.168051736109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45993.168051736109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45993.168051736109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ref="G604:G667" ca="1" si="10">IFERROR(NOW()-F604,"-")</f>
        <v>45993.168051736109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45993.168051736109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45993.168051736109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45993.168051736109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45993.168051736109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45993.168051736109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45993.168051736109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45993.168051736109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45993.168051736109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45993.168051736109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45993.168051736109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45993.168051736109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45993.168051736109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45993.168051736109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45993.168051736109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45993.168051736109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45993.168051736109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45993.168051736109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45993.168051736109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45993.168051736109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45993.168051736109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45993.168051736109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45993.168051736109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45993.168051736109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45993.168051736109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45993.168051736109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45993.168051736109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45993.168051736109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45993.168051736109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45993.168051736109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45993.168051736109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45993.168051736109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45993.168051736109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45993.168051736109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45993.168051736109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45993.168051736109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45993.168051736109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45993.168051736109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45993.168051736109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45993.168051736109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45993.168051736109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45993.168051736109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45993.168051736109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45993.168051736109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45993.168051736109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45993.168051736109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45993.168051736109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45993.168051736109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45993.168051736109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45993.168051736109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45993.168051736109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45993.168051736109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45993.168051736109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45993.168051736109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45993.168051736109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45993.168051736109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45993.168051736109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45993.168051736109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45993.168051736109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45993.168051736109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45993.168051736109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45993.168051736109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45993.168051736109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45993.168051736109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ref="G668:G731" ca="1" si="11">IFERROR(NOW()-F668,"-")</f>
        <v>45993.168051736109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45993.168051736109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45993.168051736109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45993.168051736109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45993.168051736109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45993.168051736109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45993.168051736109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45993.168051736109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45993.168051736109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45993.168051736109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45993.168051736109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45993.168051736109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45993.168051736109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45993.168051736109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45993.168051736109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45993.168051736109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45993.168051736109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45993.168051736109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45993.168051736109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45993.168051736109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45993.168051736109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45993.168051736109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45993.168051736109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45993.168051736109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45993.168051736109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45993.168051736109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45993.168051736109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45993.168051736109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45993.168051736109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45993.168051736109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45993.168051736109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45993.168051736109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45993.168051736109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45993.168051736109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45993.168051736109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45993.168051736109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45993.168051736109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45993.168051736109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45993.168051736109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45993.168051736109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45993.168051736109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45993.168051736109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45993.168051736109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45993.168051736109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45993.168051736109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45993.168051736109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45993.168051736109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45993.168051736109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45993.168051736109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45993.168051736109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45993.168051736109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45993.168051736109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45993.168051736109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45993.168051736109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45993.168051736109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45993.168051736109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45993.168051736109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45993.168051736109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45993.168051736109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45993.168051736109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45993.168051736109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45993.168051736109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45993.168051736109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45993.168051736109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ref="G732:G795" ca="1" si="12">IFERROR(NOW()-F732,"-")</f>
        <v>45993.168051736109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45993.168051736109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45993.168051736109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45993.168051736109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45993.168051736109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45993.168051736109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45993.168051736109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45993.168051736109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45993.168051736109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45993.168051736109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45993.168051736109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45993.168051736109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45993.168051736109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45993.168051736109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45993.168051736109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45993.168051736109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45993.168051736109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45993.168051736109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45993.168051736109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45993.168051736109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45993.168051736109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45993.168051736109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45993.168051736109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45993.168051736109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45993.168051736109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45993.168051736109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45993.168051736109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45993.168051736109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45993.168051736109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45993.168051736109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45993.168051736109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45993.168051736109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45993.168051736109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45993.168051736109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45993.168051736109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45993.168051736109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45993.168051736109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45993.168051736109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45993.168051736109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45993.168051736109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45993.168051736109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45993.168051736109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45993.168051736109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45993.168051736109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45993.168051736109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45993.168051736109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45993.168051736109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45993.168051736109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45993.168051736109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45993.168051736109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45993.168051736109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45993.168051736109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45993.168051736109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45993.168051736109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45993.168051736109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45993.168051736109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45993.168051736109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45993.168051736109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45993.168051736109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45993.168051736109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45993.168051736109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45993.168051736109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45993.168051736109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45993.168051736109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ref="G796:G859" ca="1" si="13">IFERROR(NOW()-F796,"-")</f>
        <v>45993.168051736109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45993.168051736109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45993.168051736109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45993.168051736109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45993.168051736109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45993.168051736109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45993.168051736109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45993.168051736109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45993.168051736109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45993.168051736109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45993.168051736109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45993.168051736109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45993.168051736109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45993.168051736109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45993.168051736109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45993.168051736109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45993.168051736109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45993.168051736109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45993.168051736109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45993.168051736109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45993.168051736109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45993.168051736109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45993.168051736109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45993.168051736109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45993.168051736109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45993.168051736109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45993.168051736109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45993.168051736109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45993.168051736109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45993.168051736109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45993.168051736109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45993.168051736109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45993.168051736109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45993.168051736109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45993.168051736109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45993.168051736109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45993.168051736109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45993.168051736109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45993.168051736109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45993.168051736109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45993.168051736109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45993.168051736109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45993.168051736109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45993.168051736109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45993.168051736109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45993.168051736109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45993.168051736109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45993.168051736109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45993.168051736109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45993.168051736109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45993.168051736109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45993.168051736109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45993.168051736109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45993.168051736109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45993.168051736109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45993.168051736109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45993.168051736109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45993.168051736109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45993.168051736109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45993.168051736109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45993.168051736109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45993.168051736109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45993.168051736109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45993.168051736109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ref="G860:G923" ca="1" si="14">IFERROR(NOW()-F860,"-")</f>
        <v>45993.168051736109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45993.168051736109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45993.168051736109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45993.168051736109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45993.168051736109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45993.168051736109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45993.168051736109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45993.168051736109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45993.168051736109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45993.168051736109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45993.168051736109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45993.168051736109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45993.168051736109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45993.168051736109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45993.168051736109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45993.168051736109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45993.168051736109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45993.168051736109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45993.168051736109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45993.168051736109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45993.168051736109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45993.168051736109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45993.168051736109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45993.168051736109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45993.168051736109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45993.168051736109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45993.168051736109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45993.168051736109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45993.168051736109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45993.168051736109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45993.168051736109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45993.168051736109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45993.168051736109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45993.168051736109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45993.168051736109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45993.168051736109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45993.168051736109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45993.168051736109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45993.168051736109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45993.168051736109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45993.168051736109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45993.168051736109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45993.168051736109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45993.168051736109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45993.168051736109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45993.168051736109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45993.168051736109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45993.168051736109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45993.168051736109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45993.168051736109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45993.168051736109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45993.168051736109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45993.168051736109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45993.168051736109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45993.168051736109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45993.168051736109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45993.168051736109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45993.168051736109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45993.168051736109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45993.168051736109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45993.168051736109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45993.168051736109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45993.168051736109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45993.168051736109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ref="G924:G938" ca="1" si="15">IFERROR(NOW()-F924,"-")</f>
        <v>45993.168051736109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45993.168051736109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45993.168051736109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45993.168051736109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45993.168051736109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45993.168051736109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45993.168051736109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45993.168051736109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45993.168051736109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45993.168051736109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45993.168051736109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45993.168051736109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45993.168051736109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45993.168051736109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45993.168051736109</v>
      </c>
      <c r="H938" s="22"/>
      <c r="I938" s="19" t="str">
        <f>IFERROR(VLOOKUP(D938,DB!A:F,6,0),"")</f>
        <v/>
      </c>
      <c r="J938" s="18" t="str">
        <f>IFERROR(VLOOKUP(D938,DB!A:G,7,0),"")</f>
        <v/>
      </c>
      <c r="K938" s="42"/>
      <c r="L938" s="23" t="str">
        <f>IFERROR(VLOOKUP(D938,DB!A:I,9,0),"")</f>
        <v/>
      </c>
    </row>
  </sheetData>
  <dataValidations count="2">
    <dataValidation allowBlank="1" showInputMessage="1" showErrorMessage="1" sqref="E1" xr:uid="{5914219A-CB83-432D-936A-CC0CB6F3982A}"/>
    <dataValidation type="list" allowBlank="1" showInputMessage="1" showErrorMessage="1" sqref="E2:E9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2"/>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39200</v>
      </c>
      <c r="B2" s="88" t="str">
        <f>IFERROR(VLOOKUP(D2,DB!A:K,11,0),"")</f>
        <v>R4</v>
      </c>
      <c r="C2" s="90">
        <v>1</v>
      </c>
      <c r="D2" s="88" t="s">
        <v>35166</v>
      </c>
      <c r="E2" s="91" t="s">
        <v>39106</v>
      </c>
      <c r="F2" s="92">
        <v>45703.480717592596</v>
      </c>
      <c r="G2" s="93">
        <f ca="1">IFERROR(NOW()-F2,"")</f>
        <v>289.687334143513</v>
      </c>
      <c r="H2" s="92">
        <v>45703.474768518521</v>
      </c>
      <c r="I2" s="92" t="str">
        <f>IFERROR(VLOOKUP(D2,DB!A:F,6,0),"")</f>
        <v>SCECO</v>
      </c>
      <c r="J2" s="92" t="str">
        <f>IFERROR(VLOOKUP(D2,DB!A:G,7,0),"")</f>
        <v>Dead</v>
      </c>
      <c r="K2" s="94" t="s">
        <v>39201</v>
      </c>
      <c r="L2" s="88" t="str">
        <f>IFERROR(VLOOKUP(D2,DB!A:I,9,0),"")</f>
        <v>Latis</v>
      </c>
    </row>
    <row r="3" spans="1:16" ht="15" customHeight="1">
      <c r="A3" s="110" t="s">
        <v>39202</v>
      </c>
      <c r="B3" s="88" t="str">
        <f>IFERROR(VLOOKUP(D3,DB!A:K,11,0),"")</f>
        <v>R4</v>
      </c>
      <c r="C3" s="90">
        <v>2</v>
      </c>
      <c r="D3" s="88" t="s">
        <v>35271</v>
      </c>
      <c r="E3" s="91" t="s">
        <v>39106</v>
      </c>
      <c r="F3" s="92">
        <v>45992.715254629627</v>
      </c>
      <c r="G3" s="93">
        <f t="shared" ref="G3:G4" ca="1" si="0">IFERROR(NOW()-F3,"")</f>
        <v>0.45279710648173932</v>
      </c>
      <c r="H3" s="92">
        <v>45992.705231481479</v>
      </c>
      <c r="I3" s="110" t="str">
        <f>IFERROR(VLOOKUP(D3,DB!A:F,6,0),"")</f>
        <v>Generator-SG</v>
      </c>
      <c r="J3" s="110" t="str">
        <f>IFERROR(VLOOKUP(D3,DB!A:G,7,0),"")</f>
        <v>Dead</v>
      </c>
      <c r="K3" s="94" t="s">
        <v>39203</v>
      </c>
      <c r="L3" s="88" t="str">
        <f>IFERROR(VLOOKUP(D3,DB!A:I,9,0),"")</f>
        <v>Latis</v>
      </c>
    </row>
    <row r="4" spans="1:16" ht="15" customHeight="1">
      <c r="A4" s="110" t="s">
        <v>39204</v>
      </c>
      <c r="B4" s="88" t="str">
        <f>IFERROR(VLOOKUP(D4,DB!A:K,11,0),"")</f>
        <v>R4</v>
      </c>
      <c r="C4" s="90">
        <v>1</v>
      </c>
      <c r="D4" s="88" t="s">
        <v>35995</v>
      </c>
      <c r="E4" s="91" t="s">
        <v>39106</v>
      </c>
      <c r="F4" s="92">
        <v>45992.90902777778</v>
      </c>
      <c r="G4" s="93">
        <f t="shared" ca="1" si="0"/>
        <v>0.25902395832963521</v>
      </c>
      <c r="H4" s="92">
        <v>45992.903946759259</v>
      </c>
      <c r="I4" s="110" t="str">
        <f>IFERROR(VLOOKUP(D4,DB!A:F,6,0),"")</f>
        <v>Generator-SG</v>
      </c>
      <c r="J4" s="110" t="str">
        <f>IFERROR(VLOOKUP(D4,DB!A:G,7,0),"")</f>
        <v>Dead</v>
      </c>
      <c r="K4" s="94" t="s">
        <v>39203</v>
      </c>
      <c r="L4" s="88" t="str">
        <f>IFERROR(VLOOKUP(D4,DB!A:I,9,0),"")</f>
        <v>Latis</v>
      </c>
    </row>
    <row r="5" spans="1:16" ht="15" customHeight="1">
      <c r="A5" s="110"/>
      <c r="B5" s="88" t="str">
        <f>IFERROR(VLOOKUP(D5,DB!A:K,11,0),"")</f>
        <v/>
      </c>
      <c r="C5" s="90"/>
      <c r="D5" s="88"/>
      <c r="E5" s="91"/>
      <c r="F5" s="92"/>
      <c r="G5" s="93">
        <f ca="1">IFERROR(NOW()-F5,"")</f>
        <v>45993.168051736109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ref="G5:G68" ca="1" si="1">IFERROR(NOW()-F6,"")</f>
        <v>45993.168051736109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45993.168051736109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45993.168051736109</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45993.168051736109</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45993.168051736109</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45993.168051736109</v>
      </c>
      <c r="H11" s="92"/>
      <c r="I11" s="110" t="str">
        <f>IFERROR(VLOOKUP(D11,DB!A:F,6,0),"")</f>
        <v/>
      </c>
      <c r="J11" s="110" t="str">
        <f>IFERROR(VLOOKUP(D11,DB!A:G,7,0),"")</f>
        <v/>
      </c>
      <c r="K11" s="94"/>
      <c r="L11" s="88" t="str">
        <f>IFERROR(VLOOKUP(D11,DB!A:I,9,0),"")</f>
        <v/>
      </c>
    </row>
    <row r="12" spans="1:16" ht="15" customHeight="1">
      <c r="A12" s="110"/>
      <c r="B12" s="88" t="str">
        <f>IFERROR(VLOOKUP(D12,DB!A:K,11,0),"")</f>
        <v/>
      </c>
      <c r="C12" s="90"/>
      <c r="D12" s="88"/>
      <c r="E12" s="91"/>
      <c r="F12" s="92"/>
      <c r="G12" s="93">
        <f t="shared" ca="1" si="1"/>
        <v>45993.168051736109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45993.168051736109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45993.168051736109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45993.168051736109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45993.168051736109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45993.168051736109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45993.168051736109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45993.168051736109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45993.168051736109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153"/>
      <c r="E21" s="91"/>
      <c r="F21" s="92"/>
      <c r="G21" s="93">
        <f t="shared" ca="1" si="1"/>
        <v>45993.168051736109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45993.168051736109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45993.168051736109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45993.168051736109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45993.168051736109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45993.168051736109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45993.168051736109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45993.168051736109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45993.168051736109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45993.168051736109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45993.168051736109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45993.168051736109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45993.168051736109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45993.168051736109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45993.168051736109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45993.168051736109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45993.168051736109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45993.168051736109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45993.168051736109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45993.168051736109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45993.168051736109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45993.168051736109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45993.168051736109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45993.168051736109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45993.168051736109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45993.168051736109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45993.168051736109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45993.168051736109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45993.168051736109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45993.168051736109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45993.168051736109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45993.168051736109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45993.168051736109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45993.168051736109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45993.168051736109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45993.168051736109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45993.168051736109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45993.168051736109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45993.168051736109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45993.168051736109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45993.168051736109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45993.168051736109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45993.168051736109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45993.168051736109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45993.168051736109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45993.168051736109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45993.168051736109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45993.168051736109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45993.168051736109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45993.168051736109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45993.168051736109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45993.168051736109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45993.168051736109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45993.168051736109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45993.168051736109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45993.168051736109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45993.168051736109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45993.168051736109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45993.168051736109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45993.168051736109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45993.168051736109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45993.168051736109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45993.168051736109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45993.168051736109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45993.168051736109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45993.168051736109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45993.168051736109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45993.168051736109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45993.168051736109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45993.168051736109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45993.168051736109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45993.168051736109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45993.168051736109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45993.168051736109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45993.168051736109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45993.168051736109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45993.168051736109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45993.168051736109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45993.168051736109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45993.168051736109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45993.168051736109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45993.168051736109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45993.168051736109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45993.168051736109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45993.168051736109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45993.168051736109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45993.168051736109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45993.168051736109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45993.168051736109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45993.168051736109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45993.168051736109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45993.168051736109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45993.168051736109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45993.168051736109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45993.168051736109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45993.168051736109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45993.168051736109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45993.168051736109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45993.168051736109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45993.168051736109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45993.168051736109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45993.168051736109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45993.168051736109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45993.168051736109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45993.168051736109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45993.168051736109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45993.168051736109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45993.168051736109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45993.168051736109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45993.168051736109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45993.168051736109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45993.168051736109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45993.168051736109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45993.168051736109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45993.168051736109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45993.168051736109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45993.168051736109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45993.168051736109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45993.168051736109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45993.168051736109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45993.168051736109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45993.168051736109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45993.168051736109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45993.168051736109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45993.168051736109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45993.168051736109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45993.168051736109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45993.168051736109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45993.168051736109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45993.168051736109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45993.168051736109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45993.168051736109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45993.168051736109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45993.168051736109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45993.168051736109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45993.168051736109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45993.168051736109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45993.168051736109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45993.168051736109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45993.168051736109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45993.168051736109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45993.168051736109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45993.168051736109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45993.168051736109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45993.168051736109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45993.168051736109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45993.168051736109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45993.168051736109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45993.168051736109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45993.168051736109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45993.168051736109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45993.168051736109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45993.168051736109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45993.168051736109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45993.168051736109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45993.168051736109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45993.168051736109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45993.168051736109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45993.168051736109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45993.168051736109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45993.168051736109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45993.168051736109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45993.168051736109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45993.168051736109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45993.168051736109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45993.168051736109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45993.168051736109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45993.168051736109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45993.168051736109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45993.168051736109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45993.168051736109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45993.168051736109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45993.168051736109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45993.168051736109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45993.168051736109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45993.168051736109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42" ca="1" si="4">IFERROR(NOW()-F197,"")</f>
        <v>45993.168051736109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45993.168051736109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45993.168051736109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45993.168051736109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45993.168051736109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45993.168051736109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45993.168051736109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45993.168051736109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45993.168051736109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45993.168051736109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45993.168051736109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45993.168051736109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45993.168051736109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45993.168051736109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45993.168051736109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45993.168051736109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45993.168051736109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45993.168051736109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45993.168051736109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45993.168051736109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45993.168051736109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45993.168051736109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45993.168051736109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45993.168051736109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45993.168051736109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45993.168051736109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45993.168051736109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45993.168051736109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45993.168051736109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45993.168051736109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45993.168051736109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45993.168051736109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45993.168051736109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45993.168051736109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45993.168051736109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45993.168051736109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45993.168051736109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45993.168051736109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45993.168051736109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45993.168051736109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45993.168051736109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45993.168051736109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45993.168051736109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45993.168051736109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45993.168051736109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45993.168051736109</v>
      </c>
      <c r="H242" s="92"/>
      <c r="I242" s="110" t="str">
        <f>IFERROR(VLOOKUP(D242,DB!A:F,6,0),"")</f>
        <v/>
      </c>
      <c r="J242" s="110" t="str">
        <f>IFERROR(VLOOKUP(D242,DB!A:G,7,0),"")</f>
        <v/>
      </c>
      <c r="K242" s="94"/>
      <c r="L242" s="88" t="str">
        <f>IFERROR(VLOOKUP(D242,DB!A:I,9,0),"")</f>
        <v/>
      </c>
    </row>
  </sheetData>
  <dataValidations count="2">
    <dataValidation allowBlank="1" showInputMessage="1" showErrorMessage="1" sqref="E1" xr:uid="{A4F81451-56CC-4543-9497-104C4E44EE4B}"/>
    <dataValidation type="list" allowBlank="1" showInputMessage="1" showErrorMessage="1" sqref="E2:E2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E13" sqref="E1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39205</v>
      </c>
      <c r="B2" s="37" t="str">
        <f>IFERROR(VLOOKUP(D2,DB!A:K,11,0),"")</f>
        <v>R5</v>
      </c>
      <c r="C2" s="37">
        <v>3</v>
      </c>
      <c r="D2" s="103" t="s">
        <v>36085</v>
      </c>
      <c r="E2" s="37" t="s">
        <v>39106</v>
      </c>
      <c r="F2" s="38">
        <v>45891.832060185188</v>
      </c>
      <c r="G2" s="105">
        <f ca="1">IFERROR(NOW()-F2,"")</f>
        <v>101.33599155092088</v>
      </c>
      <c r="H2" s="38">
        <v>45891.790393518517</v>
      </c>
      <c r="I2" s="37" t="str">
        <f>IFERROR(VLOOKUP(D2,DB!A:F,6,0),"")</f>
        <v>Generator-SG</v>
      </c>
      <c r="J2" s="37" t="str">
        <f>IFERROR(VLOOKUP(D2,DB!A:G,7,0),"")</f>
        <v>Vandalized</v>
      </c>
      <c r="K2" s="37" t="s">
        <v>39206</v>
      </c>
      <c r="L2" s="37" t="str">
        <f>IFERROR(VLOOKUP(D2,DB!A:I,9,0),"")</f>
        <v>Latis</v>
      </c>
      <c r="M2" s="102"/>
    </row>
    <row r="3" spans="1:13" s="39" customFormat="1" ht="30.75">
      <c r="A3" s="37" t="s">
        <v>39207</v>
      </c>
      <c r="B3" s="37" t="str">
        <f>IFERROR(VLOOKUP(D3,DB!A:K,11,0),"")</f>
        <v>R5</v>
      </c>
      <c r="C3" s="37">
        <v>1</v>
      </c>
      <c r="D3" s="37" t="s">
        <v>33407</v>
      </c>
      <c r="E3" s="37" t="s">
        <v>39188</v>
      </c>
      <c r="F3" s="38">
        <v>45926.188877314817</v>
      </c>
      <c r="G3" s="105">
        <f t="shared" ref="G3" ca="1" si="0">IFERROR(NOW()-F3,"")</f>
        <v>66.979174421292555</v>
      </c>
      <c r="H3" s="38">
        <v>45926.158159722225</v>
      </c>
      <c r="I3" s="37" t="str">
        <f>IFERROR(VLOOKUP(D3,DB!A:F,6,0),"")</f>
        <v>SCECO</v>
      </c>
      <c r="J3" s="37" t="str">
        <f>IFERROR(VLOOKUP(D3,DB!A:G,7,0),"")</f>
        <v>Good</v>
      </c>
      <c r="K3" s="37" t="s">
        <v>39208</v>
      </c>
      <c r="L3" s="37" t="str">
        <f>IFERROR(VLOOKUP(D3,DB!A:I,9,0),"")</f>
        <v>Latis</v>
      </c>
      <c r="M3" s="102"/>
    </row>
    <row r="4" spans="1:13" s="39" customFormat="1" ht="39.75" customHeight="1">
      <c r="A4" s="106" t="s">
        <v>39209</v>
      </c>
      <c r="B4" s="106" t="str">
        <f>IFERROR(VLOOKUP(D4,DB!A:K,11,0),"")</f>
        <v>R5</v>
      </c>
      <c r="C4" s="106">
        <v>1</v>
      </c>
      <c r="D4" s="106" t="s">
        <v>34832</v>
      </c>
      <c r="E4" s="106" t="s">
        <v>39188</v>
      </c>
      <c r="F4" s="107">
        <v>45948.661111111112</v>
      </c>
      <c r="G4" s="108">
        <f t="shared" ref="G4" ca="1" si="1">IFERROR(NOW()-F4,"")</f>
        <v>44.506940624996787</v>
      </c>
      <c r="H4" s="107">
        <v>45948.661111111112</v>
      </c>
      <c r="I4" s="106" t="str">
        <f>IFERROR(VLOOKUP(D4,DB!A:F,6,0),"")</f>
        <v>SCECO</v>
      </c>
      <c r="J4" s="106" t="str">
        <f>IFERROR(VLOOKUP(D4,DB!A:G,7,0),"")</f>
        <v>Dead</v>
      </c>
      <c r="K4" s="106" t="s">
        <v>39210</v>
      </c>
      <c r="L4" s="106" t="str">
        <f>IFERROR(VLOOKUP(D4,DB!A:I,9,0),"")</f>
        <v>Latis</v>
      </c>
    </row>
    <row r="5" spans="1:13" s="39" customFormat="1" ht="30.75">
      <c r="A5" s="106" t="s">
        <v>39211</v>
      </c>
      <c r="B5" s="106" t="str">
        <f>IFERROR(VLOOKUP(D5,DB!A:K,11,0),"")</f>
        <v>R5</v>
      </c>
      <c r="C5" s="106">
        <v>1</v>
      </c>
      <c r="D5" s="106" t="s">
        <v>36592</v>
      </c>
      <c r="E5" s="106" t="s">
        <v>39106</v>
      </c>
      <c r="F5" s="107">
        <v>45981.373298611114</v>
      </c>
      <c r="G5" s="108">
        <f ca="1">IFERROR(NOW()-F5,"")</f>
        <v>11.794753124995623</v>
      </c>
      <c r="H5" s="136">
        <v>45981.360798611109</v>
      </c>
      <c r="I5" s="106" t="str">
        <f>IFERROR(VLOOKUP(D5,DB!A:F,6,0),"")</f>
        <v>SCECO</v>
      </c>
      <c r="J5" s="106" t="str">
        <f>IFERROR(VLOOKUP(D5,DB!A:G,7,0),"")</f>
        <v>Dead</v>
      </c>
      <c r="K5" s="106" t="s">
        <v>39212</v>
      </c>
      <c r="L5" s="106" t="str">
        <f>IFERROR(VLOOKUP(D5,DB!A:I,9,0),"")</f>
        <v>Latis</v>
      </c>
    </row>
    <row r="6" spans="1:13">
      <c r="A6" s="37"/>
      <c r="B6" s="37" t="str">
        <f>IFERROR(VLOOKUP(D6,DB!A:K,11,0),"")</f>
        <v/>
      </c>
      <c r="C6" s="37"/>
      <c r="D6" s="37"/>
      <c r="E6" s="37"/>
      <c r="F6" s="38"/>
      <c r="G6" s="105">
        <f ca="1">IFERROR(NOW()-F6,"")</f>
        <v>45993.168051736109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05">
        <f ca="1">IFERROR(NOW()-F7,"")</f>
        <v>45993.168051736109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45993.168051736109</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45993.168051736109</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45993.168051736109</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45993.168051736109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45993.168051736109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45993.168051736109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45993.168051736109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45993.168051736109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45993.168051736109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45993.168051736109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45993.168051736109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45993.168051736109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45993.168051736109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45993.168051736109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45993.168051736109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45993.168051736109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45993.168051736109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45993.168051736109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45993.168051736109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45993.168051736109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45993.168051736109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45993.168051736109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45993.168051736109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45993.168051736109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45993.168051736109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45993.168051736109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45993.168051736109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45993.168051736109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45993.168051736109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45993.168051736109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45993.168051736109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45993.168051736109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45993.168051736109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45993.168051736109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45993.168051736109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45993.168051736109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45993.168051736109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45993.168051736109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45993.168051736109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45993.168051736109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45993.168051736109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45993.168051736109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45993.168051736109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45993.168051736109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45993.168051736109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45993.168051736109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45993.168051736109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45993.168051736109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45993.168051736109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45993.168051736109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45993.168051736109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45993.168051736109</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45993.168051736109</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45993.168051736109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45993.168051736109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45993.168051736109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45993.168051736109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45993.168051736109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45993.168051736109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45993.168051736109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45993.168051736109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45993.168051736109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45993.168051736109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45993.168051736109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45993.168051736109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45993.168051736109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45993.168051736109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45993.168051736109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45993.168051736109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45993.168051736109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45993.168051736109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45993.168051736109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45993.168051736109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45993.168051736109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45993.168051736109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45993.168051736109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45993.168051736109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45993.168051736109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45993.168051736109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45993.168051736109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45993.168051736109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45993.168051736109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45993.168051736109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45993.168051736109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45993.168051736109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45993.168051736109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45993.168051736109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45993.168051736109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45993.168051736109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45993.168051736109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45993.168051736109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45993.168051736109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45993.168051736109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45993.168051736109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45993.168051736109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45993.168051736109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45993.168051736109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45993.168051736109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45993.168051736109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45993.168051736109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45993.168051736109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45993.168051736109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45993.168051736109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45993.168051736109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45993.168051736109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45993.168051736109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45993.168051736109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45993.168051736109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45993.168051736109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45993.168051736109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45993.168051736109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45993.168051736109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45993.168051736109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45993.168051736109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45993.168051736109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45993.168051736109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45993.168051736109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45993.168051736109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45993.168051736109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45993.168051736109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45993.168051736109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45993.168051736109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45993.168051736109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45993.168051736109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45993.168051736109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45993.168051736109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45993.168051736109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45993.168051736109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45993.168051736109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45993.168051736109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45993.168051736109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45993.168051736109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45993.168051736109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45993.168051736109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45993.168051736109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45993.168051736109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45993.168051736109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45993.168051736109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45993.168051736109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45993.168051736109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45993.168051736109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45993.168051736109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45993.168051736109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45993.168051736109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45993.168051736109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45993.168051736109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45993.168051736109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45993.168051736109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45993.168051736109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45993.168051736109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45993.168051736109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45993.168051736109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45993.168051736109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45993.168051736109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45993.168051736109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45993.168051736109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45993.168051736109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45993.168051736109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45993.168051736109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45993.168051736109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45993.168051736109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45993.168051736109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45993.168051736109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45993.168051736109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45993.168051736109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45993.168051736109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45993.168051736109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45993.168051736109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45993.168051736109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45993.168051736109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45993.168051736109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45993.168051736109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45993.168051736109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45993.168051736109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45993.168051736109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45993.168051736109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45993.168051736109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45993.168051736109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45993.168051736109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45993.168051736109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45993.168051736109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45993.168051736109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45993.168051736109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45993.168051736109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45993.168051736109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45993.168051736109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45993.168051736109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45993.168051736109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45993.168051736109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45993.168051736109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45993.168051736109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45993.168051736109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45993.168051736109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45993.168051736109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45993.168051736109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45993.168051736109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45993.168051736109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45993.168051736109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45993.168051736109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45993.168051736109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45993.168051736109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45993.168051736109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45993.168051736109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45993.168051736109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45993.168051736109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45993.168051736109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45993.168051736109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45993.168051736109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45993.168051736109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45993.168051736109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45993.168051736109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45993.168051736109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45993.168051736109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45993.168051736109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45993.168051736109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45993.168051736109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45993.168051736109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45993.168051736109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45993.168051736109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45993.168051736109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45993.168051736109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45993.168051736109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45993.168051736109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45993.168051736109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45993.168051736109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45993.168051736109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45993.168051736109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45993.168051736109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45993.168051736109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45993.168051736109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45993.168051736109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45993.168051736109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45993.168051736109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45993.168051736109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45993.168051736109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45993.168051736109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45993.168051736109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45993.168051736109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45993.168051736109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45993.168051736109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45993.168051736109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45993.168051736109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45993.168051736109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45993.168051736109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45993.168051736109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45993.168051736109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45993.168051736109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45993.168051736109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45993.168051736109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45993.168051736109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45993.168051736109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45993.168051736109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45993.168051736109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45993.168051736109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45993.168051736109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45993.168051736109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45993.168051736109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45993.168051736109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45993.168051736109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45993.168051736109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45993.168051736109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45993.168051736109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45993.168051736109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45993.168051736109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45993.168051736109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45993.168051736109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45993.168051736109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45993.168051736109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45993.168051736109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45993.168051736109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45993.168051736109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45993.168051736109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45993.168051736109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45993.168051736109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45993.168051736109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45993.168051736109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45993.168051736109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45993.168051736109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45993.168051736109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45993.168051736109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45993.168051736109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45993.168051736109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45993.168051736109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45993.168051736109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45993.168051736109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45993.168051736109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45993.168051736109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45993.168051736109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45993.168051736109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45993.168051736109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45993.168051736109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45993.168051736109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45993.168051736109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45993.168051736109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45993.168051736109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45993.168051736109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45993.168051736109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45993.168051736109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45993.168051736109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45993.168051736109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45993.168051736109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45993.168051736109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45993.168051736109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45993.168051736109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45993.168051736109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45993.168051736109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45993.168051736109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45993.168051736109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45993.168051736109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45993.168051736109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45993.168051736109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45993.168051736109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45993.168051736109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45993.168051736109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45993.168051736109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45993.168051736109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45993.168051736109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45993.168051736109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45993.168051736109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45993.168051736109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45993.168051736109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45993.168051736109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45993.168051736109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45993.168051736109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45993.168051736109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45993.168051736109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45993.168051736109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45993.168051736109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45993.168051736109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45993.168051736109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45993.168051736109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45993.168051736109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45993.168051736109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45993.168051736109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45993.168051736109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45993.168051736109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45993.168051736109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45993.168051736109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45993.168051736109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45993.168051736109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45993.168051736109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45993.168051736109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45993.168051736109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45993.168051736109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45993.168051736109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45993.168051736109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45993.168051736109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45993.168051736109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45993.168051736109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45993.168051736109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45993.168051736109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45993.168051736109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45993.168051736109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45993.168051736109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45993.168051736109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45993.168051736109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45993.168051736109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45993.168051736109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45993.168051736109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45993.168051736109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45993.168051736109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45993.168051736109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45993.168051736109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45993.168051736109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45993.168051736109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45993.168051736109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45993.168051736109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45993.168051736109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45993.168051736109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45993.168051736109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45993.168051736109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45993.168051736109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45993.168051736109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45993.168051736109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45993.168051736109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45993.168051736109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45993.168051736109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45993.168051736109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45993.168051736109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45993.168051736109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45993.168051736109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45993.168051736109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45993.168051736109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45993.168051736109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45993.168051736109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45993.168051736109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45993.168051736109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45993.168051736109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45993.168051736109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45993.168051736109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45993.168051736109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45993.168051736109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45993.168051736109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45993.168051736109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45993.168051736109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45993.168051736109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45993.168051736109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45993.168051736109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45993.168051736109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45993.168051736109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45993.168051736109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45993.168051736109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45993.168051736109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45993.168051736109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45993.168051736109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45993.168051736109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45993.168051736109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45993.168051736109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45993.168051736109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45993.168051736109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45993.168051736109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45993.168051736109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45993.168051736109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45993.168051736109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45993.168051736109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45993.168051736109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45993.168051736109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45993.168051736109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45993.168051736109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45993.168051736109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45993.168051736109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45993.168051736109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45993.168051736109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45993.168051736109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45993.168051736109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45993.168051736109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45993.168051736109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45993.168051736109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45993.168051736109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45993.168051736109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45993.168051736109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45993.168051736109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45993.168051736109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45993.168051736109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45993.168051736109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45993.168051736109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45993.168051736109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45993.168051736109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45993.168051736109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45993.168051736109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45993.168051736109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45993.168051736109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45993.168051736109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45993.168051736109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45993.168051736109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45993.168051736109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45993.168051736109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45993.168051736109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45993.168051736109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45993.168051736109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45993.168051736109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45993.168051736109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45993.168051736109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45993.168051736109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45993.168051736109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45993.168051736109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45993.168051736109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45993.168051736109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45993.168051736109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45993.168051736109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45993.168051736109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45993.168051736109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45993.168051736109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45993.168051736109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45993.168051736109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45993.168051736109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45993.168051736109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45993.168051736109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45993.168051736109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45993.168051736109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45993.168051736109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45993.168051736109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45993.168051736109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45993.168051736109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45993.168051736109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45993.168051736109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45993.168051736109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45993.168051736109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45993.168051736109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45993.168051736109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45993.168051736109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45993.168051736109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45993.168051736109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45993.168051736109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45993.168051736109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45993.168051736109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45993.168051736109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45993.168051736109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45993.168051736109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45993.168051736109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45993.168051736109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45993.168051736109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45993.168051736109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45993.168051736109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45993.168051736109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45993.168051736109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45993.168051736109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45993.168051736109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45993.168051736109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45993.168051736109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45993.168051736109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45993.168051736109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45993.168051736109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45993.168051736109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45993.168051736109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45993.168051736109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45993.168051736109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45993.168051736109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45993.168051736109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45993.168051736109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45993.168051736109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45993.168051736109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45993.168051736109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45993.168051736109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45993.168051736109</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45993.168051736109</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2025-12-02T01:04:32Z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