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351" documentId="120_S{2AC9BD13-BADA-5192-A53E-5A8FF88502F6}" xr6:coauthVersionLast="47" xr6:coauthVersionMax="47" xr10:uidLastSave="{B7910BF0-4438-46A6-A93D-802465DD0F0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5" l="1"/>
  <c r="G9" i="5"/>
  <c r="I9" i="5"/>
  <c r="J9" i="5"/>
  <c r="L9" i="5"/>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7" i="5"/>
  <c r="G7" i="5"/>
  <c r="I7" i="5"/>
  <c r="J7" i="5"/>
  <c r="L7" i="5"/>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<sst xmlns="http://schemas.openxmlformats.org/spreadsheetml/2006/main" count="180289" uniqueCount="39129">
  <si>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</si>
  <si>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</si>
  <si>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</si>
  <si>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</si>
  <si>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</si>
  <si>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</si>
  <si>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</si>
  <si>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</si>
  <si>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</si>
  <si>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</si>
  <si>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</si>
  <si>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</si>
  <si>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</si>
  <si>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</si>
  <si>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</si>
  <si>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</si>
  <si>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</si>
  <si>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</si>
  <si>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</si>
  <si>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</si>
  <si>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</si>
  <si>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</si>
  <si>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</si>
  <si>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</si>
  <si>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</si>
  <si>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</si>
  <si>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</si>
  <si>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</si>
  <si>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</si>
  <si>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</si>
  <si>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</si>
  <si>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</si>
  <si>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</si>
  <si>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</si>
  <si>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</si>
  <si>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</si>
  <si>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</si>
  <si>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</si>
  <si>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</si>
  <si>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</si>
  <si>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</si>
  <si>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</si>
  <si>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</si>
  <si>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</si>
  <si>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</si>
  <si>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</si>
  <si>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</si>
  <si>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</si>
  <si>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</si>
  <si>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</si>
  <si>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</si>
  <si>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</si>
  <si>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</si>
  <si>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</si>
  <si>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</si>
  <si>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</si>
  <si>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</si>
  <si>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</si>
  <si>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</si>
  <si>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</si>
  <si>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</si>
  <si>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</si>
  <si>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</si>
  <si>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</si>
  <si>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</si>
  <si>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</si>
  <si>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</si>
  <si>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</si>
  <si>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</si>
  <si>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</si>
  <si>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</si>
  <si>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</si>
  <si>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</si>
  <si>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</si>
  <si>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</si>
  <si>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</si>
  <si>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</si>
  <si>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</si>
  <si>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</si>
  <si>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</si>
  <si>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</si>
  <si>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</si>
  <si>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</si>
  <si>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</si>
  <si>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</si>
  <si>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</si>
  <si>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</si>
  <si>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</si>
  <si>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</si>
  <si>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</si>
  <si>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</si>
  <si>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</si>
  <si>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</si>
  <si>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</si>
  <si>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</si>
  <si>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</si>
  <si>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</si>
  <si>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</si>
  <si>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</si>
  <si>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</si>
  <si>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</si>
  <si>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</si>
  <si>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</si>
  <si>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</si>
  <si>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</si>
  <si>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</si>
  <si>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</si>
  <si>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</si>
  <si>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</si>
  <si>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</si>
  <si>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</si>
  <si>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</si>
  <si>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</si>
  <si>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</si>
  <si>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</si>
  <si>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</si>
  <si>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</si>
  <si>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</si>
  <si>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</si>
  <si>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</si>
  <si>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</si>
  <si>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</si>
  <si>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</si>
  <si>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</si>
  <si>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</si>
  <si>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</si>
  <si>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</si>
  <si>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</si>
  <si>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</si>
  <si>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</si>
  <si>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</si>
  <si>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</si>
  <si>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</si>
  <si>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</si>
  <si>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</si>
  <si>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</si>
  <si>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</si>
  <si>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</si>
  <si>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</si>
  <si>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</si>
  <si>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</si>
  <si>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</si>
  <si>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</si>
  <si>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</si>
  <si>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</si>
  <si>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</si>
  <si>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</si>
  <si>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</si>
  <si>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</si>
  <si>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</si>
  <si>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</si>
  <si>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</si>
  <si>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</si>
  <si>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</si>
  <si>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</si>
  <si>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</si>
  <si>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</si>
  <si>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</si>
  <si>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</si>
  <si>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</si>
  <si>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</si>
  <si>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</si>
  <si>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</si>
  <si>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</si>
  <si>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</si>
  <si>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</si>
  <si>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</si>
  <si>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</si>
  <si>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</si>
  <si>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</si>
  <si>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</si>
  <si>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</si>
  <si>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</si>
  <si>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</si>
  <si>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</si>
  <si>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</si>
  <si>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</si>
  <si>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</si>
  <si>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</si>
  <si>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</si>
  <si>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</si>
  <si>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</si>
  <si>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</si>
  <si>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</si>
  <si>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</si>
  <si>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</si>
  <si>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</si>
  <si>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</si>
  <si>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</si>
  <si>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</si>
  <si>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</si>
  <si>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</si>
  <si>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</si>
  <si>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</si>
  <si>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</si>
  <si>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</si>
  <si>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</si>
  <si>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</si>
  <si>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</si>
  <si>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</si>
  <si>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</si>
  <si>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</si>
  <si>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</si>
  <si>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</si>
  <si>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</si>
  <si>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</si>
  <si>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</si>
  <si>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</si>
  <si>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</si>
  <si>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</si>
  <si>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</si>
  <si>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</si>
  <si>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</si>
  <si>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</si>
  <si>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</si>
  <si>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</si>
  <si>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</si>
  <si>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</si>
  <si>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</si>
  <si>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</si>
  <si>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</si>
  <si>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</si>
  <si>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</si>
  <si>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</si>
  <si>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</si>
  <si>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</si>
  <si>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</si>
  <si>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</si>
  <si>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</si>
  <si>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</si>
  <si>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</si>
  <si>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</si>
  <si>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</si>
  <si>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</si>
  <si>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</si>
  <si>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</si>
  <si>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</si>
  <si>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</si>
  <si>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</si>
  <si>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</si>
  <si>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</si>
  <si>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</si>
  <si>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</si>
  <si>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</si>
  <si>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</si>
  <si>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</si>
  <si>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</si>
  <si>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</si>
  <si>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</si>
  <si>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</si>
  <si>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</si>
  <si>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</si>
  <si>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</si>
  <si>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</si>
  <si>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</si>
  <si>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</si>
  <si>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</si>
  <si>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</si>
  <si>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</si>
  <si>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</si>
  <si>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</si>
  <si>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</si>
  <si>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</si>
  <si>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</si>
  <si>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</si>
  <si>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</si>
  <si>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</si>
  <si>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</si>
  <si>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</si>
  <si>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</si>
  <si>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</si>
  <si>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</si>
  <si>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</si>
  <si>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</si>
  <si>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</si>
  <si>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</si>
  <si>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</si>
  <si>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</si>
  <si>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</si>
  <si>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</si>
  <si>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</si>
  <si>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</si>
  <si>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</si>
  <si>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</si>
  <si>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</si>
  <si>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</si>
  <si>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</si>
  <si>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</si>
  <si>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</si>
  <si>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</si>
  <si>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</si>
  <si>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</si>
  <si>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</si>
  <si>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</si>
  <si>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</si>
  <si>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</si>
  <si>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</si>
  <si>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</si>
  <si>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</si>
  <si>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</si>
  <si>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</si>
  <si>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</si>
  <si>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</si>
  <si>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</si>
  <si>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</si>
  <si>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</si>
  <si>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</si>
  <si>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</si>
  <si>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</si>
  <si>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</si>
  <si>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</si>
  <si>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</si>
  <si>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</si>
  <si>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</si>
  <si>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</si>
  <si>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</si>
  <si>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</si>
  <si>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</si>
  <si>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</si>
  <si>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</si>
  <si>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</si>
  <si>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</si>
  <si>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</si>
  <si>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</si>
  <si>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</si>
  <si>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</si>
  <si>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</si>
  <si>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</si>
  <si>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</si>
  <si>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</si>
  <si>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</si>
  <si>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</si>
  <si>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</si>
  <si>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</si>
  <si>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</si>
  <si>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</si>
  <si>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</si>
  <si>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</si>
  <si>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</si>
  <si>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</si>
  <si>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</si>
  <si>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</si>
  <si>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</si>
  <si>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</si>
  <si>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</si>
  <si>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</si>
  <si>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</si>
  <si>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</si>
  <si>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</si>
  <si>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</si>
  <si>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</si>
  <si>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</si>
  <si>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</si>
  <si>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</si>
  <si>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</si>
  <si>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</si>
  <si>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</si>
  <si>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</si>
  <si>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</si>
  <si>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</si>
  <si>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</si>
  <si>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</si>
  <si>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</si>
  <si>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</si>
  <si>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</si>
  <si>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</si>
  <si>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</si>
  <si>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</si>
  <si>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</si>
  <si>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</si>
  <si>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</si>
  <si>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</si>
  <si>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</si>
  <si>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</si>
  <si>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</si>
  <si>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</si>
  <si>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</si>
  <si>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</si>
  <si>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</si>
  <si>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</si>
  <si>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</si>
  <si>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</si>
  <si>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</si>
  <si>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</si>
  <si>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</si>
  <si>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</si>
  <si>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</si>
  <si>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</si>
  <si>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</si>
  <si>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</si>
  <si>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</si>
  <si>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</si>
  <si>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</si>
  <si>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</si>
  <si>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</si>
  <si>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</si>
  <si>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</si>
  <si>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</si>
  <si>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</si>
  <si>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</si>
  <si>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</si>
  <si>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</si>
  <si>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</si>
  <si>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</si>
  <si>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</si>
  <si>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</si>
  <si>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</si>
  <si>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</si>
  <si>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</si>
  <si>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</si>
  <si>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</si>
  <si>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</si>
  <si>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</si>
  <si>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</si>
  <si>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</si>
  <si>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</si>
  <si>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</si>
  <si>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</si>
  <si>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</si>
  <si>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</si>
  <si>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</si>
  <si>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</si>
  <si>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</si>
  <si>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</si>
  <si>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</si>
  <si>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</si>
  <si>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</si>
  <si>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</si>
  <si>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</si>
  <si>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</si>
  <si>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</si>
  <si>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</si>
  <si>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</si>
  <si>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</si>
  <si>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</si>
  <si>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</si>
  <si>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</si>
  <si>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</si>
  <si>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</si>
  <si>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</si>
  <si>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</si>
  <si>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</si>
  <si>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</si>
  <si>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</si>
  <si>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</si>
  <si>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</si>
  <si>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</si>
  <si>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</si>
  <si>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</si>
  <si>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</si>
  <si>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</si>
  <si>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</si>
  <si>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</si>
  <si>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</si>
  <si>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</si>
  <si>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</si>
  <si>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</si>
  <si>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</si>
  <si>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</si>
  <si>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</si>
  <si>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</si>
  <si>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</si>
  <si>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</si>
  <si>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</si>
  <si>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</si>
  <si>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</si>
  <si>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</si>
  <si>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</si>
  <si>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</si>
  <si>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</si>
  <si>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</si>
  <si>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</si>
  <si>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</si>
  <si>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</si>
  <si>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</si>
  <si>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</si>
  <si>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</si>
  <si>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</si>
  <si>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</si>
  <si>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</si>
  <si>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</si>
  <si>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</si>
  <si>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</si>
  <si>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</si>
  <si>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</si>
  <si>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</si>
  <si>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</si>
  <si>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</si>
  <si>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</si>
  <si>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</si>
  <si>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</si>
  <si>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</si>
  <si>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</si>
  <si>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</si>
  <si>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</si>
  <si>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</si>
  <si>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</si>
  <si>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</si>
  <si>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</si>
  <si>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</si>
  <si>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</si>
  <si>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</si>
  <si>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</si>
  <si>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</si>
  <si>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</si>
  <si>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</si>
  <si>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</si>
  <si>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</si>
  <si>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</si>
  <si>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</si>
  <si>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</si>
  <si>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</si>
  <si>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</si>
  <si>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</si>
  <si>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</si>
  <si>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</si>
  <si>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</si>
  <si>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</si>
  <si>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</si>
  <si>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</si>
  <si>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</si>
  <si>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</si>
  <si>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</si>
  <si>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</si>
  <si>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</si>
  <si>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</si>
  <si>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</si>
  <si>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</si>
  <si>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</si>
  <si>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</si>
  <si>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</si>
  <si>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</si>
  <si>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</si>
  <si>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</si>
  <si>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</si>
  <si>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</si>
  <si>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</si>
  <si>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</si>
  <si>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</si>
  <si>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</si>
  <si>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</si>
  <si>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</si>
  <si>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</si>
  <si>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</si>
  <si>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</si>
  <si>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</si>
  <si>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</si>
  <si>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</si>
  <si>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</si>
  <si>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</si>
  <si>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</si>
  <si>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</si>
  <si>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</si>
  <si>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</si>
  <si>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</si>
  <si>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</si>
  <si>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</si>
  <si>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</si>
  <si>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</si>
  <si>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</si>
  <si>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</si>
  <si>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</si>
  <si>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</si>
  <si>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</si>
  <si>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</si>
  <si>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</si>
  <si>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</si>
  <si>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</si>
  <si>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</si>
  <si>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</si>
  <si>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</si>
  <si>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</si>
  <si>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</si>
  <si>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</si>
  <si>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</si>
  <si>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</si>
  <si>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</si>
  <si>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</si>
  <si>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</si>
  <si>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</si>
  <si>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</si>
  <si>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</si>
  <si>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</si>
  <si>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</si>
  <si>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</si>
  <si>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</si>
  <si>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</si>
  <si>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</si>
  <si>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</si>
  <si>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</si>
  <si>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</si>
  <si>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</si>
  <si>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</si>
  <si>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</si>
  <si>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</si>
  <si>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</si>
  <si>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</si>
  <si>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</si>
  <si>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</si>
  <si>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</si>
  <si>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</si>
  <si>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</si>
  <si>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</si>
  <si>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</si>
  <si>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</si>
  <si>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</si>
  <si>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</si>
  <si>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</si>
  <si>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</si>
  <si>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</si>
  <si>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</si>
  <si>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</si>
  <si>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</si>
  <si>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</si>
  <si>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</si>
  <si>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</si>
  <si>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</si>
  <si>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</si>
  <si>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</si>
  <si>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</si>
  <si>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</si>
  <si>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</si>
  <si>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</si>
  <si>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</si>
  <si>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</si>
  <si>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</si>
  <si>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</si>
  <si>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</si>
  <si>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</si>
  <si>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</si>
  <si>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</si>
  <si>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</si>
  <si>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</si>
  <si>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</si>
  <si>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</si>
  <si>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</si>
  <si>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</si>
  <si>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</si>
  <si>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</si>
  <si>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</si>
  <si>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</si>
  <si>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</si>
  <si>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</si>
  <si>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</si>
  <si>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</si>
  <si>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</si>
  <si>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</si>
  <si>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</si>
  <si>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</si>
  <si>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</si>
  <si>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</si>
  <si>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</si>
  <si>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</si>
  <si>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</si>
  <si>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</si>
  <si>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</si>
  <si>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</si>
  <si>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</si>
  <si>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</si>
  <si>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</si>
  <si>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</si>
  <si>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</si>
  <si>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</si>
  <si>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</si>
  <si>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</si>
  <si>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</si>
  <si>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</si>
  <si>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</si>
  <si>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</si>
  <si>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</si>
  <si>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</si>
  <si>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</si>
  <si>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</si>
  <si>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</si>
  <si>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</si>
  <si>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</si>
  <si>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</si>
  <si>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</si>
  <si>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</si>
  <si>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</si>
  <si>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</si>
  <si>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</si>
  <si>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</si>
  <si>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</si>
  <si>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</si>
  <si>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</si>
  <si>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</si>
  <si>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</si>
  <si>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</si>
  <si>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</si>
  <si>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</si>
  <si>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</si>
  <si>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</si>
  <si>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</si>
  <si>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</si>
  <si>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</si>
  <si>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</si>
  <si>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</si>
  <si>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</si>
  <si>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</si>
  <si>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</si>
  <si>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</si>
  <si>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</si>
  <si>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</si>
  <si>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</si>
  <si>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</si>
  <si>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</si>
  <si>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</si>
  <si>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</si>
  <si>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</si>
  <si>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</si>
  <si>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</si>
  <si>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</si>
  <si>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</si>
  <si>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</si>
  <si>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</si>
  <si>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</si>
  <si>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</si>
  <si>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</si>
  <si>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</si>
  <si>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</si>
  <si>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</si>
  <si>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</si>
  <si>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</si>
  <si>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</si>
  <si>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</si>
  <si>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</si>
  <si>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</si>
  <si>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</si>
  <si>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</si>
  <si>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</si>
  <si>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</si>
  <si>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</si>
  <si>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</si>
  <si>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</si>
  <si>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</si>
  <si>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</si>
  <si>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</si>
  <si>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</si>
  <si>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</si>
  <si>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</si>
  <si>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</si>
  <si>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</si>
  <si>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</si>
  <si>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</si>
  <si>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</si>
  <si>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</si>
  <si>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</si>
  <si>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</si>
  <si>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</si>
  <si>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</si>
  <si>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</si>
  <si>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</si>
  <si>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</si>
  <si>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</si>
  <si>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</si>
  <si>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</si>
  <si>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</si>
  <si>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</si>
  <si>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</si>
  <si>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</si>
  <si>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</si>
  <si>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</si>
  <si>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</si>
  <si>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</si>
  <si>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</si>
  <si>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</si>
  <si>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</si>
  <si>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</si>
  <si>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</si>
  <si>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</si>
  <si>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</si>
  <si>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</si>
  <si>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</si>
  <si>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</si>
  <si>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</si>
  <si>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</si>
  <si>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</si>
  <si>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</si>
  <si>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</si>
  <si>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</si>
  <si>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</si>
  <si>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</si>
  <si>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</si>
  <si>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</si>
  <si>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</si>
  <si>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</si>
  <si>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</si>
  <si>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</si>
  <si>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</si>
  <si>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</si>
  <si>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</si>
  <si>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</si>
  <si>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</si>
  <si>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</si>
  <si>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</si>
  <si>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</si>
  <si>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</si>
  <si>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</si>
  <si>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</si>
  <si>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</si>
  <si>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</si>
  <si>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</si>
  <si>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</si>
  <si>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</si>
  <si>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</si>
  <si>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</si>
  <si>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</si>
  <si>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</si>
  <si>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</si>
  <si>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</si>
  <si>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</si>
  <si>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</si>
  <si>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</si>
  <si>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</si>
  <si>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</si>
  <si>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</si>
  <si>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</si>
  <si>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</si>
  <si>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</si>
  <si>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</si>
  <si>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</si>
  <si>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</si>
  <si>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</si>
  <si>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</si>
  <si>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</si>
  <si>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</si>
  <si>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</si>
  <si>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</si>
  <si>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</si>
  <si>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</si>
  <si>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</si>
  <si>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</si>
  <si>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</si>
  <si>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</si>
  <si>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</si>
  <si>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</si>
  <si>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</si>
  <si>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</si>
  <si>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</si>
  <si>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</si>
  <si>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</si>
  <si>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</si>
  <si>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</si>
  <si>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</si>
  <si>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</si>
  <si>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</si>
  <si>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</si>
  <si>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</si>
  <si>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</si>
  <si>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</si>
  <si>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</si>
  <si>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</si>
  <si>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</si>
  <si>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</si>
  <si>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</si>
  <si>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</si>
  <si>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</si>
  <si>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</si>
  <si>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</si>
  <si>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</si>
  <si>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</si>
  <si>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</si>
  <si>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</si>
  <si>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</si>
  <si>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</si>
  <si>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</si>
  <si>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</si>
  <si>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</si>
  <si>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</si>
  <si>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</si>
  <si>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</si>
  <si>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</si>
  <si>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</si>
  <si>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</si>
  <si>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</si>
  <si>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</si>
  <si>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</si>
  <si>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</si>
  <si>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</si>
  <si>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</si>
  <si>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</si>
  <si>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</si>
  <si>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</si>
  <si>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</si>
  <si>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</si>
  <si>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</si>
  <si>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</si>
  <si>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</si>
  <si>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</si>
  <si>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</si>
  <si>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</si>
  <si>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</si>
  <si>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</si>
  <si>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</si>
  <si>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</si>
  <si>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</si>
  <si>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</si>
  <si>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</si>
  <si>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</si>
  <si>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</si>
  <si>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</si>
  <si>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</si>
  <si>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</si>
  <si>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</si>
  <si>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</si>
  <si>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</si>
  <si>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</si>
  <si>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</si>
  <si>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</si>
  <si>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</si>
  <si>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</si>
  <si>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</si>
  <si>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</si>
  <si>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</si>
  <si>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</si>
  <si>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</si>
  <si>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</si>
  <si>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</si>
  <si>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</si>
  <si>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</si>
  <si>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</si>
  <si>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</si>
  <si>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</si>
  <si>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</si>
  <si>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</si>
  <si>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</si>
  <si>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</si>
  <si>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</si>
  <si>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</si>
  <si>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</si>
  <si>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</si>
  <si>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</si>
  <si>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</si>
  <si>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</si>
  <si>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</si>
  <si>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</si>
  <si>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</si>
  <si>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</si>
  <si>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</si>
  <si>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</si>
  <si>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</si>
  <si>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</si>
  <si>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</si>
  <si>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</si>
  <si>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</si>
  <si>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</si>
  <si>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</si>
  <si>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</si>
  <si>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</si>
  <si>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</si>
  <si>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</si>
  <si>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</si>
  <si>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</si>
  <si>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</si>
  <si>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</si>
  <si>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</si>
  <si>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</si>
  <si>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</si>
  <si>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</si>
  <si>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</si>
  <si>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</si>
  <si>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</si>
  <si>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</si>
  <si>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</si>
  <si>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</si>
  <si>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</si>
  <si>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</si>
  <si>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</si>
  <si>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</si>
  <si>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</si>
  <si>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</si>
  <si>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</si>
  <si>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</si>
  <si>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</si>
  <si>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</si>
  <si>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</si>
  <si>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</si>
  <si>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</si>
  <si>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</si>
  <si>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</si>
  <si>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</si>
  <si>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</si>
  <si>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</si>
  <si>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</si>
  <si>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</si>
  <si>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</si>
  <si>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</si>
  <si>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</si>
  <si>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</si>
  <si>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</si>
  <si>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</si>
  <si>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</si>
  <si>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</si>
  <si>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</si>
  <si>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</si>
  <si>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</si>
  <si>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</si>
  <si>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</si>
  <si>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</si>
  <si>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</si>
  <si>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</si>
  <si>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</si>
  <si>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</si>
  <si>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</si>
  <si>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</si>
  <si>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</si>
  <si>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</si>
  <si>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</si>
  <si>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</si>
  <si>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</si>
  <si>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</si>
  <si>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</si>
  <si>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</si>
  <si>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</si>
  <si>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</si>
  <si>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</si>
  <si>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</si>
  <si>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</si>
  <si>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</si>
  <si>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</si>
  <si>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</si>
  <si>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</si>
  <si>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</si>
  <si>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</si>
  <si>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</si>
  <si>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</si>
  <si>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</si>
  <si>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</si>
  <si>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</si>
  <si>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</si>
  <si>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</si>
  <si>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</si>
  <si>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</si>
  <si>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</si>
  <si>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</si>
  <si>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</si>
  <si>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</si>
  <si>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</si>
  <si>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</si>
  <si>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</si>
  <si>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</si>
  <si>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</si>
  <si>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</si>
  <si>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</si>
  <si>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</si>
  <si>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</si>
  <si>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</si>
  <si>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</si>
  <si>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</si>
  <si>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</si>
  <si>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</si>
  <si>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</si>
  <si>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</si>
  <si>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</si>
  <si>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</si>
  <si>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</si>
  <si>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</si>
  <si>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</si>
  <si>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</si>
  <si>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</si>
  <si>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</si>
  <si>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</si>
  <si>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</si>
  <si>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</si>
  <si>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</si>
  <si>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</si>
  <si>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</si>
  <si>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</si>
  <si>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</si>
  <si>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</si>
  <si>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</si>
  <si>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</si>
  <si>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</si>
  <si>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</si>
  <si>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</si>
  <si>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</si>
  <si>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</si>
  <si>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</si>
  <si>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</si>
  <si>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</si>
  <si>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</si>
  <si>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</si>
  <si>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</si>
  <si>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</si>
  <si>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</si>
  <si>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</si>
  <si>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</si>
  <si>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</si>
  <si>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</si>
  <si>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</si>
  <si>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</si>
  <si>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</si>
  <si>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</si>
  <si>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</si>
  <si>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</si>
  <si>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</si>
  <si>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</si>
  <si>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</si>
  <si>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</si>
  <si>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</si>
  <si>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</si>
  <si>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</si>
  <si>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</si>
  <si>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</si>
  <si>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</si>
  <si>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</si>
  <si>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</si>
  <si>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</si>
  <si>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</si>
  <si>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</si>
  <si>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</si>
  <si>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</si>
  <si>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</si>
  <si>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</si>
  <si>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</si>
  <si>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</si>
  <si>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</si>
  <si>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</si>
  <si>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</si>
  <si>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</si>
  <si>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</si>
  <si>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</si>
  <si>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</si>
  <si>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</si>
  <si>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</si>
  <si>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</si>
  <si>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</si>
  <si>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</si>
  <si>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</si>
  <si>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</si>
  <si>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</si>
  <si>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</si>
  <si>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</si>
  <si>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</si>
  <si>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</si>
  <si>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</si>
  <si>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</si>
  <si>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</si>
  <si>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</si>
  <si>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</si>
  <si>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</si>
  <si>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</si>
  <si>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</si>
  <si>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</si>
  <si>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</si>
  <si>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</si>
  <si>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</si>
  <si>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</si>
  <si>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</si>
  <si>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</si>
  <si>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</si>
  <si>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</si>
  <si>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</si>
  <si>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</si>
  <si>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</si>
  <si>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</si>
  <si>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</si>
  <si>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</si>
  <si>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</si>
  <si>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</si>
  <si>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</si>
  <si>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</si>
  <si>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</si>
  <si>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</si>
  <si>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</si>
  <si>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</si>
  <si>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</si>
  <si>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</si>
  <si>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</si>
  <si>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</si>
  <si>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</si>
  <si>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</si>
  <si>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</si>
  <si>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</si>
  <si>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</si>
  <si>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</si>
  <si>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</si>
  <si>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</si>
  <si>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</si>
  <si>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</si>
  <si>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</si>
  <si>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</si>
  <si>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</si>
  <si>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</si>
  <si>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</si>
  <si>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</si>
  <si>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</si>
  <si>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</si>
  <si>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</si>
  <si>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</si>
  <si>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</si>
  <si>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</si>
  <si>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</si>
  <si>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</si>
  <si>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</si>
  <si>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</si>
  <si>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</si>
  <si>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</si>
  <si>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</si>
  <si>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</si>
  <si>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</si>
  <si>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</si>
  <si>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</si>
  <si>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</si>
  <si>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</si>
  <si>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</si>
  <si>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</si>
  <si>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</si>
  <si>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</si>
  <si>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</si>
  <si>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</si>
  <si>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</si>
  <si>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</si>
  <si>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</si>
  <si>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</si>
  <si>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</si>
  <si>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</si>
  <si>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</si>
  <si>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</si>
  <si>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</si>
  <si>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</si>
  <si>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</si>
  <si>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</si>
  <si>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</si>
  <si>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</si>
  <si>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</si>
  <si>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</si>
  <si>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</si>
  <si>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</si>
  <si>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</si>
  <si>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</si>
  <si>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</si>
  <si>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</si>
  <si>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</si>
  <si>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</si>
  <si>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</si>
  <si>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</si>
  <si>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</si>
  <si>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</si>
  <si>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</si>
  <si>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</si>
  <si>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</si>
  <si>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</si>
  <si>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</si>
  <si>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</si>
  <si>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</si>
  <si>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</si>
  <si>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</si>
  <si>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</si>
  <si>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</si>
  <si>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</si>
  <si>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</si>
  <si>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</si>
  <si>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</si>
  <si>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</si>
  <si>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</si>
  <si>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</si>
  <si>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</si>
  <si>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</si>
  <si>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</si>
  <si>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</si>
  <si>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</si>
  <si>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</si>
  <si>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</si>
  <si>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</si>
  <si>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</si>
  <si>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</si>
  <si>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</si>
  <si>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</si>
  <si>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</si>
  <si>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</si>
  <si>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</si>
  <si>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</si>
  <si>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</si>
  <si>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</si>
  <si>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</si>
  <si>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</si>
  <si>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</si>
  <si>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</si>
  <si>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</si>
  <si>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</si>
  <si>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</si>
  <si>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</si>
  <si>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</si>
  <si>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</si>
  <si>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</si>
  <si>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</si>
  <si>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</si>
  <si>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</si>
  <si>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</si>
  <si>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</si>
  <si>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</si>
  <si>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</si>
  <si>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</si>
  <si>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</si>
  <si>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</si>
  <si>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</si>
  <si>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</si>
  <si>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</si>
  <si>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</si>
  <si>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</si>
  <si>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</si>
  <si>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</si>
  <si>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</si>
  <si>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</si>
  <si>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</si>
  <si>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</si>
  <si>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</si>
  <si>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</si>
  <si>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</si>
  <si>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</si>
  <si>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</si>
  <si>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</si>
  <si>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</si>
  <si>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</si>
  <si>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</si>
  <si>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</si>
  <si>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</si>
  <si>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</si>
  <si>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</si>
  <si>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</si>
  <si>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</si>
  <si>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</si>
  <si>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</si>
  <si>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</si>
  <si>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</si>
  <si>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</si>
  <si>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</si>
  <si>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</si>
  <si>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</si>
  <si>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</si>
  <si>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</si>
  <si>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</si>
  <si>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</si>
  <si>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</si>
  <si>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</si>
  <si>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</si>
  <si>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</si>
  <si>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</si>
  <si>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</si>
  <si>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</si>
  <si>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</si>
  <si>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</si>
  <si>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</si>
  <si>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</si>
  <si>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</si>
  <si>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</si>
  <si>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</si>
  <si>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</si>
  <si>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</si>
  <si>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</si>
  <si>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</si>
  <si>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</si>
  <si>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</si>
  <si>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</si>
  <si>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</si>
  <si>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</si>
  <si>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</si>
  <si>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</si>
  <si>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</si>
  <si>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</si>
  <si>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</si>
  <si>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</si>
  <si>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</si>
  <si>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</si>
  <si>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</si>
  <si>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</si>
  <si>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</si>
  <si>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</si>
  <si>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</si>
  <si>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</si>
  <si>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</si>
  <si>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</si>
  <si>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</si>
  <si>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</si>
  <si>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</si>
  <si>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</si>
  <si>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</si>
  <si>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</si>
  <si>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</si>
  <si>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</si>
  <si>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</si>
  <si>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</si>
  <si>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</si>
  <si>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</si>
  <si>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</si>
  <si>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</si>
  <si>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</si>
  <si>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</si>
  <si>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</si>
  <si>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</si>
  <si>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</si>
  <si>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</si>
  <si>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</si>
  <si>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</si>
  <si>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</si>
  <si>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</si>
  <si>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</si>
  <si>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</si>
  <si>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</si>
  <si>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</si>
  <si>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</si>
  <si>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</si>
  <si>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</si>
  <si>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</si>
  <si>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</si>
  <si>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</si>
  <si>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</si>
  <si>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</si>
  <si>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</si>
  <si>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</si>
  <si>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</si>
  <si>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</si>
  <si>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</si>
  <si>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</si>
  <si>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</si>
  <si>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</si>
  <si>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</si>
  <si>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</si>
  <si>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</si>
  <si>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</si>
  <si>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</si>
  <si>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</si>
  <si>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</si>
  <si>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</si>
  <si>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</si>
  <si>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</si>
  <si>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</si>
  <si>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</si>
  <si>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</si>
  <si>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</si>
  <si>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</si>
  <si>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</si>
  <si>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</si>
  <si>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</si>
  <si>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</si>
  <si>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</si>
  <si>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</si>
  <si>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</si>
  <si>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</si>
  <si>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</si>
  <si>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</si>
  <si>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</si>
  <si>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</si>
  <si>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</si>
  <si>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</si>
  <si>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</si>
  <si>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</si>
  <si>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</si>
  <si>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</si>
  <si>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</si>
  <si>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</si>
  <si>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</si>
  <si>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</si>
  <si>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</si>
  <si>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</si>
  <si>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</si>
  <si>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</si>
  <si>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</si>
  <si>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</si>
  <si>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</si>
  <si>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</si>
  <si>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</si>
  <si>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</si>
  <si>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</si>
  <si>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</si>
  <si>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</si>
  <si>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</si>
  <si>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</si>
  <si>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</si>
  <si>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</si>
  <si>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</si>
  <si>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</si>
  <si>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</si>
  <si>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</si>
  <si>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</si>
  <si>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</si>
  <si>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</si>
  <si>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</si>
  <si>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</si>
  <si>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</si>
  <si>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</si>
  <si>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</si>
  <si>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</si>
  <si>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</si>
  <si>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</si>
  <si>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</si>
  <si>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</si>
  <si>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</si>
  <si>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</si>
  <si>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</si>
  <si>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</si>
  <si>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</si>
  <si>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</si>
  <si>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</si>
  <si>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</si>
  <si>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</si>
  <si>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</si>
  <si>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</si>
  <si>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</si>
  <si>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</si>
  <si>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</si>
  <si>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</si>
  <si>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</si>
  <si>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</si>
  <si>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</si>
  <si>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</si>
  <si>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</si>
  <si>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</si>
  <si>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</si>
  <si>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</si>
  <si>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</si>
  <si>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</si>
  <si>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</si>
  <si>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</si>
  <si>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</si>
  <si>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</si>
  <si>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</si>
  <si>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</si>
  <si>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</si>
  <si>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</si>
  <si>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</si>
  <si>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</si>
  <si>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</si>
  <si>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</si>
  <si>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</si>
  <si>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</si>
  <si>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</si>
  <si>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</si>
  <si>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</si>
  <si>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</si>
  <si>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</si>
  <si>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</si>
  <si>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</si>
  <si>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</si>
  <si>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</si>
  <si>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</si>
  <si>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</si>
  <si>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</si>
  <si>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</si>
  <si>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</si>
  <si>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</si>
  <si>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</si>
  <si>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</si>
  <si>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</si>
  <si>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</si>
  <si>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</si>
  <si>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</si>
  <si>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</si>
  <si>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</si>
  <si>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</si>
  <si>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</si>
  <si>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</si>
  <si>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</si>
  <si>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</si>
  <si>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</si>
  <si>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</si>
  <si>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</si>
  <si>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</si>
  <si>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</si>
  <si>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</si>
  <si>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</si>
  <si>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</si>
  <si>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</si>
  <si>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</si>
  <si>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</si>
  <si>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</si>
  <si>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</si>
  <si>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</si>
  <si>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</si>
  <si>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</si>
  <si>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</si>
  <si>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</si>
  <si>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</si>
  <si>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</si>
  <si>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</si>
  <si>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</si>
  <si>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</si>
  <si>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</si>
  <si>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</si>
  <si>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</si>
  <si>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</si>
  <si>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</si>
  <si>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</si>
  <si>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</si>
  <si>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</si>
  <si>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</si>
  <si>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</si>
  <si>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</si>
  <si>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</si>
  <si>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</si>
  <si>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</si>
  <si>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</si>
  <si>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</si>
  <si>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</si>
  <si>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</si>
  <si>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</si>
  <si>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</si>
  <si>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</si>
  <si>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</si>
  <si>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</si>
  <si>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</si>
  <si>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</si>
  <si>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</si>
  <si>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</si>
  <si>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</si>
  <si>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</si>
  <si>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</si>
  <si>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</si>
  <si>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</si>
  <si>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</si>
  <si>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</si>
  <si>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</si>
  <si>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</si>
  <si>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</si>
  <si>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</si>
  <si>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</si>
  <si>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</si>
  <si>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</si>
  <si>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</si>
  <si>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</si>
  <si>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</si>
  <si>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</si>
  <si>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</si>
  <si>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</si>
  <si>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</si>
  <si>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</si>
  <si>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</si>
  <si>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</si>
  <si>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</si>
  <si>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</si>
  <si>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</si>
  <si>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</si>
  <si>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</si>
  <si>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</si>
  <si>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</si>
  <si>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</si>
  <si>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</si>
  <si>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</si>
  <si>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</si>
  <si>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</si>
  <si>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</si>
  <si>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</si>
  <si>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</si>
  <si>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</si>
  <si>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</si>
  <si>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</si>
  <si>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</si>
  <si>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</si>
  <si>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</si>
  <si>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</si>
  <si>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</si>
  <si>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</si>
  <si>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</si>
  <si>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</si>
  <si>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</si>
  <si>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</si>
  <si>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</si>
  <si>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</si>
  <si>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</si>
  <si>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</si>
  <si>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</si>
  <si>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</si>
  <si>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</si>
  <si>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</si>
  <si>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</si>
  <si>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</si>
  <si>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</si>
  <si>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</si>
  <si>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</si>
  <si>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</si>
  <si>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</si>
  <si>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</si>
  <si>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</si>
  <si>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</si>
  <si>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</si>
  <si>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</si>
  <si>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</si>
  <si>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</si>
  <si>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</si>
  <si>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</si>
  <si>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</si>
  <si>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</si>
  <si>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</si>
  <si>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</si>
  <si>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</si>
  <si>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</si>
  <si>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</si>
  <si>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</si>
  <si>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</si>
  <si>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</si>
  <si>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</si>
  <si>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</si>
  <si>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</si>
  <si>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</si>
  <si>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</si>
  <si>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</si>
  <si>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</si>
  <si>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</si>
  <si>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</si>
  <si>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</si>
  <si>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</si>
  <si>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</si>
  <si>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</si>
  <si>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</si>
  <si>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</si>
  <si>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</si>
  <si>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</si>
  <si>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</si>
  <si>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</si>
  <si>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</si>
  <si>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</si>
  <si>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</si>
  <si>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</si>
  <si>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</si>
  <si>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</si>
  <si>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</si>
  <si>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</si>
  <si>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</si>
  <si>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</si>
  <si>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</si>
  <si>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</si>
  <si>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</si>
  <si>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</si>
  <si>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</si>
  <si>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</si>
  <si>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</si>
  <si>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</si>
  <si>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</si>
  <si>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</si>
  <si>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</si>
  <si>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</si>
  <si>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</si>
  <si>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</si>
  <si>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</si>
  <si>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</si>
  <si>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</si>
  <si>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</si>
  <si>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</si>
  <si>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</si>
  <si>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</si>
  <si>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</si>
  <si>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</si>
  <si>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</si>
  <si>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</si>
  <si>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</si>
  <si>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</si>
  <si>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</si>
  <si>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</si>
  <si>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</si>
  <si>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</si>
  <si>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</si>
  <si>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</si>
  <si>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</si>
  <si>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</si>
  <si>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</si>
  <si>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</si>
  <si>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</si>
  <si>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</si>
  <si>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</si>
  <si>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</si>
  <si>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</si>
  <si>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</si>
  <si>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</si>
  <si>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</si>
  <si>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</si>
  <si>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</si>
  <si>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</si>
  <si>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</si>
  <si>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</si>
  <si>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</si>
  <si>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</si>
  <si>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</si>
  <si>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</si>
  <si>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</si>
  <si>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</si>
  <si>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</si>
  <si>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</si>
  <si>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</si>
  <si>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</si>
  <si>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</si>
  <si>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</si>
  <si>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</si>
  <si>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</si>
  <si>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</si>
  <si>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</si>
  <si>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</si>
  <si>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</si>
  <si>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</si>
  <si>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</si>
  <si>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</si>
  <si>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</si>
  <si>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</si>
  <si>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</si>
  <si>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</si>
  <si>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</si>
  <si>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</si>
  <si>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</si>
  <si>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</si>
  <si>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</si>
  <si>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</si>
  <si>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</si>
  <si>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</si>
  <si>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</si>
  <si>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</si>
  <si>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</si>
  <si>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</si>
  <si>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</si>
  <si>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</si>
  <si>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</si>
  <si>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</si>
  <si>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</si>
  <si>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</si>
  <si>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</si>
  <si>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</si>
  <si>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</si>
  <si>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</si>
  <si>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</si>
  <si>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</si>
  <si>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</si>
  <si>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</si>
  <si>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</si>
  <si>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</si>
  <si>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</si>
  <si>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</si>
  <si>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</si>
  <si>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</si>
  <si>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</si>
  <si>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</si>
  <si>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</si>
  <si>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</si>
  <si>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</si>
  <si>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</si>
  <si>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</si>
  <si>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</si>
  <si>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</si>
  <si>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</si>
  <si>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</si>
  <si>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</si>
  <si>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</si>
  <si>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</si>
  <si>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</si>
  <si>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</si>
  <si>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</si>
  <si>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</si>
  <si>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</si>
  <si>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</si>
  <si>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</si>
  <si>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</si>
  <si>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</si>
  <si>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</si>
  <si>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</si>
  <si>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</si>
  <si>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</si>
  <si>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</si>
  <si>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</si>
  <si>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</si>
  <si>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</si>
  <si>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</si>
  <si>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</si>
  <si>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</si>
  <si>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</si>
  <si>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</si>
  <si>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</si>
  <si>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</si>
  <si>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</si>
  <si>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</si>
  <si>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</si>
  <si>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</si>
  <si>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</si>
  <si>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</si>
  <si>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</si>
  <si>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</si>
  <si>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</si>
  <si>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</si>
  <si>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</si>
  <si>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</si>
  <si>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</si>
  <si>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</si>
  <si>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</si>
  <si>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</si>
  <si>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</si>
  <si>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</si>
  <si>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</si>
  <si>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</si>
  <si>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</si>
  <si>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</si>
  <si>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</si>
  <si>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</si>
  <si>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</si>
  <si>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</si>
  <si>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</si>
  <si>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</si>
  <si>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</si>
  <si>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</si>
  <si>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</si>
  <si>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</si>
  <si>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</si>
  <si>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</si>
  <si>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</si>
  <si>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</si>
  <si>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</si>
  <si>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</si>
  <si>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</si>
  <si>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</si>
  <si>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</si>
  <si>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</si>
  <si>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</si>
  <si>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</si>
  <si>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</si>
  <si>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</si>
  <si>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</si>
  <si>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</si>
  <si>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</si>
  <si>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</si>
  <si>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</si>
  <si>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</si>
  <si>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</si>
  <si>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</si>
  <si>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</si>
  <si>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</si>
  <si>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</si>
  <si>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</si>
  <si>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</si>
  <si>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</si>
  <si>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</si>
  <si>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</si>
  <si>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</si>
  <si>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</si>
  <si>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</si>
  <si>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</si>
  <si>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</si>
  <si>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</si>
  <si>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</si>
  <si>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</si>
  <si>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</si>
  <si>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</si>
  <si>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</si>
  <si>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</si>
  <si>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</si>
  <si>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</si>
  <si>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</si>
  <si>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</si>
  <si>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</si>
  <si>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</si>
  <si>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</si>
  <si>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</si>
  <si>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</si>
  <si>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</si>
  <si>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</si>
  <si>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</si>
  <si>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</si>
  <si>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</si>
  <si>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</si>
  <si>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</si>
  <si>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</si>
  <si>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</si>
  <si>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</si>
  <si>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</si>
  <si>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</si>
  <si>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</si>
  <si>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</si>
  <si>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</si>
  <si>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</si>
  <si>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</si>
  <si>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</si>
  <si>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</si>
  <si>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</si>
  <si>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</si>
  <si>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</si>
  <si>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</si>
  <si>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</si>
  <si>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</si>
  <si>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</si>
  <si>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</si>
  <si>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</si>
  <si>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</si>
  <si>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</si>
  <si>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</si>
  <si>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</si>
  <si>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</si>
  <si>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</si>
  <si>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</si>
  <si>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</si>
  <si>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</si>
  <si>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</si>
  <si>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</si>
  <si>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</si>
  <si>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</si>
  <si>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</si>
  <si>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</si>
  <si>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</si>
  <si>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</si>
  <si>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</si>
  <si>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</si>
  <si>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</si>
  <si>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</si>
  <si>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</si>
  <si>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</si>
  <si>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</si>
  <si>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</si>
  <si>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</si>
  <si>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</si>
  <si>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</si>
  <si>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</si>
  <si>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</si>
  <si>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</si>
  <si>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</si>
  <si>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</si>
  <si>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</si>
  <si>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</si>
  <si>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</si>
  <si>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</si>
  <si>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</si>
  <si>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</si>
  <si>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</si>
  <si>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</si>
  <si>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</si>
  <si>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</si>
  <si>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</si>
  <si>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</si>
  <si>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</si>
  <si>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</si>
  <si>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</si>
  <si>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</si>
  <si>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</si>
  <si>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</si>
  <si>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</si>
  <si>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</si>
  <si>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</si>
  <si>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</si>
  <si>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</si>
  <si>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</si>
  <si>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</si>
  <si>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</si>
  <si>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</si>
  <si>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</si>
  <si>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</si>
  <si>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</si>
  <si>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</si>
  <si>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</si>
  <si>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</si>
  <si>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</si>
  <si>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</si>
  <si>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</si>
  <si>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</si>
  <si>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</si>
  <si>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</si>
  <si>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</si>
  <si>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</si>
  <si>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</si>
  <si>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</si>
  <si>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</si>
  <si>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</si>
  <si>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</si>
  <si>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</si>
  <si>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</si>
  <si>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</si>
  <si>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</si>
  <si>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</si>
  <si>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</si>
  <si>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</si>
  <si>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</si>
  <si>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</si>
  <si>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</si>
  <si>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</si>
  <si>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</si>
  <si>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</si>
  <si>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</si>
  <si>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</si>
  <si>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</si>
  <si>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</si>
  <si>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</si>
  <si>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</si>
  <si>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</si>
  <si>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</si>
  <si>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</si>
  <si>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</si>
  <si>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</si>
  <si>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</si>
  <si>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</si>
  <si>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</si>
  <si>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</si>
  <si>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</si>
  <si>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</si>
  <si>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</si>
  <si>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</si>
  <si>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</si>
  <si>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</si>
  <si>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</si>
  <si>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</si>
  <si>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</si>
  <si>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</si>
  <si>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</si>
  <si>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</si>
  <si>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</si>
  <si>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</si>
  <si>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</si>
  <si>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</si>
  <si>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</si>
  <si>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</si>
  <si>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</si>
  <si>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</si>
  <si>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</si>
  <si>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</si>
  <si>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</si>
  <si>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</si>
  <si>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</si>
  <si>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</si>
  <si>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</si>
  <si>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</si>
  <si>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</si>
  <si>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</si>
  <si>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</si>
  <si>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</si>
  <si>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</si>
  <si>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</si>
  <si>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</si>
  <si>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</si>
  <si>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</si>
  <si>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</si>
  <si>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</si>
  <si>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</si>
  <si>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</si>
  <si>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</si>
  <si>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</si>
  <si>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</si>
  <si>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</si>
  <si>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</si>
  <si>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</si>
  <si>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</si>
  <si>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</si>
  <si>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</si>
  <si>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</si>
  <si>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</si>
  <si>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</si>
  <si>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</si>
  <si>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</si>
  <si>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</si>
  <si>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</si>
  <si>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</si>
  <si>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</si>
  <si>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</si>
  <si>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</si>
  <si>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</si>
  <si>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</si>
  <si>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</si>
  <si>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</si>
  <si>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</si>
  <si>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</si>
  <si>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</si>
  <si>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</si>
  <si>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</si>
  <si>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</si>
  <si>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</si>
  <si>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</si>
  <si>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</si>
  <si>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</si>
  <si>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</si>
  <si>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</si>
  <si>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</si>
  <si>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</si>
  <si>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</si>
  <si>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</si>
  <si>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</si>
  <si>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</si>
  <si>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</si>
  <si>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</si>
  <si>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</si>
  <si>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</si>
  <si>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</si>
  <si>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</si>
  <si>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</si>
  <si>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</si>
  <si>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</si>
  <si>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</si>
  <si>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</si>
  <si>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</si>
  <si>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</si>
  <si>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</si>
  <si>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</si>
  <si>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</si>
  <si>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</si>
  <si>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</si>
  <si>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</si>
  <si>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</si>
  <si>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</si>
  <si>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</si>
  <si>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</si>
  <si>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</si>
  <si>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</si>
  <si>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</si>
  <si>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</si>
  <si>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</si>
  <si>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</si>
  <si>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</si>
  <si>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</si>
  <si>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</si>
  <si>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</si>
  <si>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</si>
  <si>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</si>
  <si>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</si>
  <si>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</si>
  <si>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</si>
  <si>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</si>
  <si>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</si>
  <si>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</si>
  <si>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</si>
  <si>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</si>
  <si>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</si>
  <si>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</si>
  <si>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</si>
  <si>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</si>
  <si>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</si>
  <si>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</si>
  <si>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</si>
  <si>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</si>
  <si>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</si>
  <si>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</si>
  <si>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</si>
  <si>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</si>
  <si>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</si>
  <si>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</si>
  <si>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</si>
  <si>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</si>
  <si>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</si>
  <si>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</si>
  <si>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</si>
  <si>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</si>
  <si>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</si>
  <si>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</si>
  <si>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</si>
  <si>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</si>
  <si>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</si>
  <si>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</si>
  <si>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</si>
  <si>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</si>
  <si>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</si>
  <si>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</si>
  <si>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</si>
  <si>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</si>
  <si>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</si>
  <si>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</si>
  <si>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</si>
  <si>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</si>
  <si>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</si>
  <si>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</si>
  <si>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</si>
  <si>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</si>
  <si>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</si>
  <si>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</si>
  <si>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</si>
  <si>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</si>
  <si>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</si>
  <si>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</si>
  <si>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</si>
  <si>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</si>
  <si>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</si>
  <si>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</si>
  <si>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</si>
  <si>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</si>
  <si>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</si>
  <si>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</si>
  <si>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</si>
  <si>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</si>
  <si>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</si>
  <si>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</si>
  <si>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</si>
  <si>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</si>
  <si>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</si>
  <si>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</si>
  <si>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</si>
  <si>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</si>
  <si>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</si>
  <si>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</si>
  <si>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</si>
  <si>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</si>
  <si>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</si>
  <si>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</si>
  <si>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</si>
  <si>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</si>
  <si>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</si>
  <si>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</si>
  <si>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</si>
  <si>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</si>
  <si>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</si>
  <si>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</si>
  <si>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</si>
  <si>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</si>
  <si>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</si>
  <si>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</si>
  <si>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</si>
  <si>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</si>
  <si>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</si>
  <si>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</si>
  <si>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</si>
  <si>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</si>
  <si>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</si>
  <si>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</si>
  <si>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</si>
  <si>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</si>
  <si>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</si>
  <si>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</si>
  <si>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</si>
  <si>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</si>
  <si>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</si>
  <si>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</si>
  <si>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</si>
  <si>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</si>
  <si>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</si>
  <si>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</si>
  <si>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</si>
  <si>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</si>
  <si>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</si>
  <si>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</si>
  <si>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</si>
  <si>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</si>
  <si>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</si>
  <si>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</si>
  <si>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</si>
  <si>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</si>
  <si>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</si>
  <si>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</si>
  <si>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</si>
  <si>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</si>
  <si>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</si>
  <si>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</si>
  <si>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</si>
  <si>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</si>
  <si>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</si>
  <si>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</si>
  <si>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</si>
  <si>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</si>
  <si>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</si>
  <si>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</si>
  <si>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</si>
  <si>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</si>
  <si>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</si>
  <si>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</si>
  <si>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</si>
  <si>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</si>
  <si>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</si>
  <si>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</si>
  <si>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</si>
  <si>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</si>
  <si>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</si>
  <si>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</si>
  <si>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</si>
  <si>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</si>
  <si>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</si>
  <si>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</si>
  <si>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</si>
  <si>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</si>
  <si>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</si>
  <si>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</si>
  <si>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</si>
  <si>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</si>
  <si>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</si>
  <si>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</si>
  <si>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</si>
  <si>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</si>
  <si>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</si>
  <si>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</si>
  <si>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</si>
  <si>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</si>
  <si>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</si>
  <si>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</si>
  <si>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</si>
  <si>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</si>
  <si>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</si>
  <si>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</si>
  <si>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</si>
  <si>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</si>
  <si>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</si>
  <si>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</si>
  <si>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</si>
  <si>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</si>
  <si>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</si>
  <si>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</si>
  <si>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</si>
  <si>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</si>
  <si>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</si>
  <si>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</si>
  <si>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</si>
  <si>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</si>
  <si>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</si>
  <si>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</si>
  <si>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</si>
  <si>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</si>
  <si>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</si>
  <si>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</si>
  <si>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</si>
  <si>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</si>
  <si>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</si>
  <si>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</si>
  <si>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</si>
  <si>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</si>
  <si>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</si>
  <si>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</si>
  <si>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</si>
  <si>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</si>
  <si>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</si>
  <si>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</si>
  <si>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</si>
  <si>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</si>
  <si>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</si>
  <si>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</si>
  <si>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</si>
  <si>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</si>
  <si>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</si>
  <si>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</si>
  <si>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</si>
  <si>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</si>
  <si>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</si>
  <si>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</si>
  <si>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</si>
  <si>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</si>
  <si>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</si>
  <si>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</si>
  <si>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</si>
  <si>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</si>
  <si>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</si>
  <si>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</si>
  <si>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</si>
  <si>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</si>
  <si>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</si>
  <si>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</si>
  <si>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</si>
  <si>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</si>
  <si>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</si>
  <si>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</si>
  <si>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</si>
  <si>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</si>
  <si>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</si>
  <si>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</si>
  <si>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</si>
  <si>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</si>
  <si>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</si>
  <si>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</si>
  <si>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</si>
  <si>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</si>
  <si>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</si>
  <si>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</si>
  <si>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</si>
  <si>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</si>
  <si>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</si>
  <si>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</si>
  <si>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</si>
  <si>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</si>
  <si>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</si>
  <si>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</si>
  <si>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</si>
  <si>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</si>
  <si>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</si>
  <si>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</si>
  <si>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</si>
  <si>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</si>
  <si>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</si>
  <si>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</si>
  <si>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</si>
  <si>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</si>
  <si>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</si>
  <si>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</si>
  <si>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</si>
  <si>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</si>
  <si>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</si>
  <si>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</si>
  <si>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</si>
  <si>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</si>
  <si>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</si>
  <si>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</si>
  <si>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</si>
  <si>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</si>
  <si>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</si>
  <si>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</si>
  <si>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</si>
  <si>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</si>
  <si>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</si>
  <si>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</si>
  <si>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</si>
  <si>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</si>
  <si>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</si>
  <si>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</si>
  <si>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</si>
  <si>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</si>
  <si>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</si>
  <si>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</si>
  <si>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</si>
  <si>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</si>
  <si>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</si>
  <si>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</si>
  <si>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</si>
  <si>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</si>
  <si>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</si>
  <si>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</si>
  <si>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</si>
  <si>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</si>
  <si>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</si>
  <si>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</si>
  <si>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</si>
  <si>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</si>
  <si>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</si>
  <si>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</si>
  <si>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</si>
  <si>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</si>
  <si>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</si>
  <si>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</si>
  <si>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</si>
  <si>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</si>
  <si>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</si>
  <si>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</si>
  <si>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</si>
  <si>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</si>
  <si>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</si>
  <si>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</si>
  <si>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</si>
  <si>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</si>
  <si>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</si>
  <si>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</si>
  <si>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</si>
  <si>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</si>
  <si>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</si>
  <si>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</si>
  <si>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</si>
  <si>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</si>
  <si>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</si>
  <si>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</si>
  <si>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</si>
  <si>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</si>
  <si>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</si>
  <si>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</si>
  <si>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</si>
  <si>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</si>
  <si>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</si>
  <si>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</si>
  <si>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</si>
  <si>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</si>
  <si>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</si>
  <si>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</si>
  <si>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</si>
  <si>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</si>
  <si>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</si>
  <si>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</si>
  <si>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</si>
  <si>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</si>
  <si>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</si>
  <si>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</si>
  <si>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</si>
  <si>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</si>
  <si>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</si>
  <si>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</si>
  <si>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</si>
  <si>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</si>
  <si>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</si>
  <si>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</si>
  <si>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</si>
  <si>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</si>
  <si>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</si>
  <si>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</si>
  <si>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</si>
  <si>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</si>
  <si>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</si>
  <si>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</si>
  <si>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</si>
  <si>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</si>
  <si>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</si>
  <si>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</si>
  <si>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</si>
  <si>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</si>
  <si>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</si>
  <si>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</si>
  <si>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</si>
  <si>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</si>
  <si>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</si>
  <si>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</si>
  <si>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</si>
  <si>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</si>
  <si>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</si>
  <si>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</si>
  <si>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</si>
  <si>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</si>
  <si>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</si>
  <si>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</si>
  <si>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</si>
  <si>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</si>
  <si>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</si>
  <si>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</si>
  <si>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</si>
  <si>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</si>
  <si>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</si>
  <si>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</si>
  <si>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</si>
  <si>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</si>
  <si>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</si>
  <si>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</si>
  <si>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</si>
  <si>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</si>
  <si>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</si>
  <si>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</si>
  <si>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</si>
  <si>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</si>
  <si>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</si>
  <si>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</si>
  <si>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</si>
  <si>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</si>
  <si>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</si>
  <si>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</si>
  <si>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</si>
  <si>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</si>
  <si>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</si>
  <si>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</si>
  <si>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</si>
  <si>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</si>
  <si>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</si>
  <si>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</si>
  <si>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</si>
  <si>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</si>
  <si>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</si>
  <si>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</si>
  <si>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</si>
  <si>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</si>
  <si>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</si>
  <si>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</si>
  <si>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</si>
  <si>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</si>
  <si>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</si>
  <si>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</si>
  <si>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</si>
  <si>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</si>
  <si>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</si>
  <si>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</si>
  <si>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</si>
  <si>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</si>
  <si>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</si>
  <si>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</si>
  <si>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</si>
  <si>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</si>
  <si>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</si>
  <si>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</si>
  <si>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</si>
  <si>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</si>
  <si>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</si>
  <si>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</si>
  <si>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</si>
  <si>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</si>
  <si>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</si>
  <si>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</si>
  <si>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</si>
  <si>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</si>
  <si>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</si>
  <si>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</si>
  <si>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</si>
  <si>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</si>
  <si>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</si>
  <si>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</si>
  <si>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</si>
  <si>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</si>
  <si>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</si>
  <si>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</si>
  <si>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</si>
  <si>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</si>
  <si>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</si>
  <si>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</si>
  <si>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</si>
  <si>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</si>
  <si>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</si>
  <si>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</si>
  <si>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</si>
  <si>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</si>
  <si>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</si>
  <si>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</si>
  <si>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</si>
  <si>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</si>
  <si>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</si>
  <si>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</si>
  <si>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</si>
  <si>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</si>
  <si>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</si>
  <si>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</si>
  <si>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</si>
  <si>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</si>
  <si>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</si>
  <si>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</si>
  <si>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</si>
  <si>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</si>
  <si>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</si>
  <si>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</si>
  <si>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</si>
  <si>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</si>
  <si>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</si>
  <si>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</si>
  <si>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</si>
  <si>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</si>
  <si>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</si>
  <si>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</si>
  <si>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</si>
  <si>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</si>
  <si>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</si>
  <si>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</si>
  <si>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</si>
  <si>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</si>
  <si>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</si>
  <si>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</si>
  <si>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</si>
  <si>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</si>
  <si>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</si>
  <si>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</si>
  <si>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</si>
  <si>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</si>
  <si>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</si>
  <si>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</si>
  <si>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</si>
  <si>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</si>
  <si>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</si>
  <si>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</si>
  <si>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</si>
  <si>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</si>
  <si>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</si>
  <si>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</si>
  <si>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</si>
  <si>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</si>
  <si>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</si>
  <si>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</si>
  <si>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</si>
  <si>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</si>
  <si>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</si>
  <si>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</si>
  <si>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</si>
  <si>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</si>
  <si>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</si>
  <si>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</si>
  <si>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</si>
  <si>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</si>
  <si>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</si>
  <si>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</si>
  <si>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</si>
  <si>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</si>
  <si>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</si>
  <si>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</si>
  <si>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</si>
  <si>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</si>
  <si>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</si>
  <si>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</si>
  <si>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</si>
  <si>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</si>
  <si>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</si>
  <si>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</si>
  <si>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</si>
  <si>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</si>
  <si>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</si>
  <si>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</si>
  <si>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</si>
  <si>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</si>
  <si>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</si>
  <si>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</si>
  <si>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</si>
  <si>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</si>
  <si>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</si>
  <si>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</si>
  <si>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</si>
  <si>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</si>
  <si>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</si>
  <si>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</si>
  <si>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</si>
  <si>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</si>
  <si>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</si>
  <si>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</si>
  <si>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</si>
  <si>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</si>
  <si>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</si>
  <si>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</si>
  <si>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</si>
  <si>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</si>
  <si>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</si>
  <si>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</si>
  <si>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</si>
  <si>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</si>
  <si>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</si>
  <si>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</si>
  <si>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</si>
  <si>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</si>
  <si>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</si>
  <si>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</si>
  <si>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</si>
  <si>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</si>
  <si>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</si>
  <si>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</si>
  <si>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</si>
  <si>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</si>
  <si>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</si>
  <si>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</si>
  <si>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</si>
  <si>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</si>
  <si>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</si>
  <si>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</si>
  <si>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</si>
  <si>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</si>
  <si>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</si>
  <si>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</si>
  <si>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</si>
  <si>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</si>
  <si>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</si>
  <si>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</si>
  <si>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</si>
  <si>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</si>
  <si>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</si>
  <si>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</si>
  <si>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</si>
  <si>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</si>
  <si>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</si>
  <si>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</si>
  <si>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</si>
  <si>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</si>
  <si>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</si>
  <si>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</si>
  <si>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</si>
  <si>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</si>
  <si>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</si>
  <si>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</si>
  <si>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</si>
  <si>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</si>
  <si>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</si>
  <si>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</si>
  <si>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</si>
  <si>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</si>
  <si>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</si>
  <si>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</si>
  <si>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</si>
  <si>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</si>
  <si>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</si>
  <si>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</si>
  <si>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</si>
  <si>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</si>
  <si>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</si>
  <si>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</si>
  <si>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</si>
  <si>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</si>
  <si>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</si>
  <si>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</si>
  <si>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</si>
  <si>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</si>
  <si>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</si>
  <si>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</si>
  <si>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</si>
  <si>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</si>
  <si>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</si>
  <si>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</si>
  <si>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</si>
  <si>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</si>
  <si>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</si>
  <si>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</si>
  <si>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</si>
  <si>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</si>
  <si>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</si>
  <si>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</si>
  <si>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</si>
  <si>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</si>
  <si>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</si>
  <si>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</si>
  <si>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</si>
  <si>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</si>
  <si>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</si>
  <si>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</si>
  <si>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</si>
  <si>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</si>
  <si>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</si>
  <si>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</si>
  <si>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</si>
  <si>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</si>
  <si>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</si>
  <si>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</si>
  <si>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</si>
  <si>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</si>
  <si>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</si>
  <si>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</si>
  <si>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</si>
  <si>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</si>
  <si>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</si>
  <si>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</si>
  <si>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</si>
  <si>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</si>
  <si>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</si>
  <si>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</si>
  <si>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</si>
  <si>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</si>
  <si>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</si>
  <si>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</si>
  <si>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</si>
  <si>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</si>
  <si>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</si>
  <si>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</si>
  <si>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</si>
  <si>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</si>
  <si>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</si>
  <si>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</si>
  <si>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</si>
  <si>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</si>
  <si>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</si>
  <si>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</si>
  <si>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</si>
  <si>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</si>
  <si>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</si>
  <si>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</si>
  <si>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</si>
  <si>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</si>
  <si>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</si>
  <si>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</si>
  <si>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</si>
  <si>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</si>
  <si>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</si>
  <si>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</si>
  <si>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</si>
  <si>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</si>
  <si>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</si>
  <si>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</si>
  <si>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</si>
  <si>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</si>
  <si>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</si>
  <si>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</si>
  <si>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</si>
  <si>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</si>
  <si>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</si>
  <si>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</si>
  <si>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</si>
  <si>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</si>
  <si>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</si>
  <si>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</si>
  <si>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</si>
  <si>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</si>
  <si>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</si>
  <si>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</si>
  <si>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</si>
  <si>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</si>
  <si>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</si>
  <si>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</si>
  <si>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</si>
  <si>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</si>
  <si>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</si>
  <si>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</si>
  <si>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</si>
  <si>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</si>
  <si>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</si>
  <si>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</si>
  <si>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</si>
  <si>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</si>
  <si>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</si>
  <si>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</si>
  <si>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</si>
  <si>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</si>
  <si>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</si>
  <si>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</si>
  <si>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</si>
  <si>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</si>
  <si>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</si>
  <si>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</si>
  <si>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</si>
  <si>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</si>
  <si>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</si>
  <si>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</si>
  <si>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</si>
  <si>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</si>
  <si>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</si>
  <si>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</si>
  <si>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</si>
  <si>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</si>
  <si>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</si>
  <si>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</si>
  <si>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</si>
  <si>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</si>
  <si>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</si>
  <si>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</si>
  <si>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</si>
  <si>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</si>
  <si>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</si>
  <si>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</si>
  <si>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</si>
  <si>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</si>
  <si>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</si>
  <si>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</si>
  <si>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</si>
  <si>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</si>
  <si>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</si>
  <si>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</si>
  <si>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</si>
  <si>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</si>
  <si>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</si>
  <si>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</si>
  <si>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</si>
  <si>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</si>
  <si>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</si>
  <si>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</si>
  <si>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</si>
  <si>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</si>
  <si>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</si>
  <si>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</si>
  <si>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</si>
  <si>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</si>
  <si>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</si>
  <si>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</si>
  <si>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</si>
  <si>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</si>
  <si>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</si>
  <si>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</si>
  <si>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</si>
  <si>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</si>
  <si>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</si>
  <si>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</si>
  <si>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</si>
  <si>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</si>
  <si>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</si>
  <si>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</si>
  <si>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</si>
  <si>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</si>
  <si>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</si>
  <si>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</si>
  <si>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</si>
  <si>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</si>
  <si>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</si>
  <si>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</si>
  <si>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</si>
  <si>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</si>
  <si>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</si>
  <si>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</si>
  <si>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</si>
  <si>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</si>
  <si>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</si>
  <si>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</si>
  <si>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</si>
  <si>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</si>
  <si>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</si>
  <si>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</si>
  <si>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</si>
  <si>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</si>
  <si>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</si>
  <si>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</si>
  <si>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</si>
  <si>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</si>
  <si>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</si>
  <si>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</si>
  <si>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</si>
  <si>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</si>
  <si>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</si>
  <si>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</si>
  <si>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</si>
  <si>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</si>
  <si>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</si>
  <si>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</si>
  <si>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</si>
  <si>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</si>
  <si>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</si>
  <si>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</si>
  <si>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</si>
  <si>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</si>
  <si>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</si>
  <si>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</si>
  <si>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</si>
  <si>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</si>
  <si>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</si>
  <si>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</si>
  <si>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</si>
  <si>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</si>
  <si>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</si>
  <si>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</si>
  <si>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</si>
  <si>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</si>
  <si>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</si>
  <si>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</si>
  <si>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</si>
  <si>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</si>
  <si>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</si>
  <si>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</si>
  <si>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</si>
  <si>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</si>
  <si>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</si>
  <si>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</si>
  <si>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</si>
  <si>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</si>
  <si>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</si>
  <si>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</si>
  <si>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</si>
  <si>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</si>
  <si>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</si>
  <si>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</si>
  <si>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</si>
  <si>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</si>
  <si>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</si>
  <si>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</si>
  <si>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</si>
  <si>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</si>
  <si>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</si>
  <si>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</si>
  <si>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</si>
  <si>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</si>
  <si>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</si>
  <si>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</si>
  <si>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</si>
  <si>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</si>
  <si>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</si>
  <si>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</si>
  <si>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</si>
  <si>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</si>
  <si>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</si>
  <si>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</si>
  <si>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</si>
  <si>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</si>
  <si>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</si>
  <si>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</si>
  <si>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</si>
  <si>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</si>
  <si>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</si>
  <si>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</si>
  <si>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</si>
  <si>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</si>
  <si>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</si>
  <si>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</si>
  <si>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</si>
  <si>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</si>
  <si>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</si>
  <si>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</si>
  <si>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</si>
  <si>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</si>
  <si>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</si>
  <si>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</si>
  <si>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</si>
  <si>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</si>
  <si>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</si>
  <si>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</si>
  <si>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</si>
  <si>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</si>
  <si>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</si>
  <si>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</si>
  <si>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</si>
  <si>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</si>
  <si>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</si>
  <si>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</si>
  <si>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</si>
  <si>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</si>
  <si>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</si>
  <si>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</si>
  <si>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</si>
  <si>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</si>
  <si>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</si>
  <si>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</si>
  <si>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</si>
  <si>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</si>
  <si>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</si>
  <si>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</si>
  <si>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</si>
  <si>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</si>
  <si>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</si>
  <si>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</si>
  <si>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</si>
  <si>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</si>
  <si>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</si>
  <si>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</si>
  <si>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</si>
  <si>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</si>
  <si>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</si>
  <si>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</si>
  <si>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</si>
  <si>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</si>
  <si>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</si>
  <si>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</si>
  <si>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</si>
  <si>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</si>
  <si>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</si>
  <si>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</si>
  <si>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</si>
  <si>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</si>
  <si>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</si>
  <si>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</si>
  <si>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</si>
  <si>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</si>
  <si>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</si>
  <si>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</si>
  <si>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</si>
  <si>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</si>
  <si>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</si>
  <si>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</si>
  <si>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</si>
  <si>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</si>
  <si>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</si>
  <si>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</si>
  <si>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</si>
  <si>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</si>
  <si>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</si>
  <si>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</si>
  <si>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</si>
  <si>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</si>
  <si>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</si>
  <si>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</si>
  <si>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</si>
  <si>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</si>
  <si>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</si>
  <si>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</si>
  <si>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</si>
  <si>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</si>
  <si>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</si>
  <si>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</si>
  <si>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</si>
  <si>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</si>
  <si>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</si>
  <si>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</si>
  <si>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</si>
  <si>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</si>
  <si>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</si>
  <si>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</si>
  <si>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</si>
  <si>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</si>
  <si>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</si>
  <si>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</si>
  <si>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</si>
  <si>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</si>
  <si>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</si>
  <si>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</si>
  <si>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</si>
  <si>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</si>
  <si>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</si>
  <si>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</si>
  <si>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</si>
  <si>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</si>
  <si>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</si>
  <si>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</si>
  <si>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</si>
  <si>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</si>
  <si>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</si>
  <si>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</si>
  <si>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</si>
  <si>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</si>
  <si>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</si>
  <si>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</si>
  <si>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</si>
  <si>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</si>
  <si>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</si>
  <si>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</si>
  <si>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</si>
  <si>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</si>
  <si>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</si>
  <si>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</si>
  <si>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</si>
  <si>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</si>
  <si>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</si>
  <si>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</si>
  <si>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</si>
  <si>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</si>
  <si>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</si>
  <si>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</si>
  <si>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</si>
  <si>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</si>
  <si>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</si>
  <si>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</si>
  <si>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</si>
  <si>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</si>
  <si>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</si>
  <si>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</si>
  <si>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</si>
  <si>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</si>
  <si>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</si>
  <si>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</si>
  <si>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</si>
  <si>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</si>
  <si>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</si>
  <si>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</si>
  <si>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</si>
  <si>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</si>
  <si>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</si>
  <si>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</si>
  <si>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</si>
  <si>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</si>
  <si>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</si>
  <si>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</si>
  <si>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</si>
  <si>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</si>
  <si>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</si>
  <si>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</si>
  <si>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</si>
  <si>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</si>
  <si>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</si>
  <si>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</si>
  <si>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</si>
  <si>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</si>
  <si>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</si>
  <si>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</si>
  <si>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</si>
  <si>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</si>
  <si>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</si>
  <si>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</si>
  <si>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</si>
  <si>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</si>
  <si>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</si>
  <si>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</si>
  <si>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</si>
  <si>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</si>
  <si>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</si>
  <si>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</si>
  <si>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</si>
  <si>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</si>
  <si>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</si>
  <si>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</si>
  <si>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</si>
  <si>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</si>
  <si>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</si>
  <si>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</si>
  <si>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</si>
  <si>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</si>
  <si>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</si>
  <si>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</si>
  <si>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</si>
  <si>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</si>
  <si>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</si>
  <si>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</si>
  <si>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</si>
  <si>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</si>
  <si>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</si>
  <si>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</si>
  <si>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</si>
  <si>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</si>
  <si>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</si>
  <si>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</si>
  <si>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</si>
  <si>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</si>
  <si>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</si>
  <si>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</si>
  <si>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</si>
  <si>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</si>
  <si>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</si>
  <si>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</si>
  <si>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</si>
  <si>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</si>
  <si>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</si>
  <si>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</si>
  <si>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</si>
  <si>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</si>
  <si>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</si>
  <si>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</si>
  <si>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</si>
  <si>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</si>
  <si>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</si>
  <si>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</si>
  <si>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</si>
  <si>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</si>
  <si>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</si>
  <si>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</si>
  <si>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</si>
  <si>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</si>
  <si>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</si>
  <si>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</si>
  <si>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</si>
  <si>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</si>
  <si>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</si>
  <si>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</si>
  <si>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</si>
  <si>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</si>
  <si>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</si>
  <si>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</si>
  <si>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</si>
  <si>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</si>
  <si>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</si>
  <si>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</si>
  <si>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</si>
  <si>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</si>
  <si>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</si>
  <si>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</si>
  <si>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</si>
  <si>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</si>
  <si>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</si>
  <si>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</si>
  <si>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</si>
  <si>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</si>
  <si>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</si>
  <si>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</si>
  <si>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</si>
  <si>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</si>
  <si>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</si>
  <si>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</si>
  <si>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</si>
  <si>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</si>
  <si>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</si>
  <si>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</si>
  <si>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</si>
  <si>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</si>
  <si>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</si>
  <si>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</si>
  <si>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</si>
  <si>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</si>
  <si>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</si>
  <si>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</si>
  <si>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</si>
  <si>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</si>
  <si>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</si>
  <si>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</si>
  <si>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</si>
  <si>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</si>
  <si>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</si>
  <si>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</si>
  <si>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</si>
  <si>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</si>
  <si>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</si>
  <si>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</si>
  <si>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</si>
  <si>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</si>
  <si>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</si>
  <si>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</si>
  <si>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</si>
  <si>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</si>
  <si>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</si>
  <si>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</si>
  <si>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</si>
  <si>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</si>
  <si>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</si>
  <si>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</si>
  <si>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</si>
  <si>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</si>
  <si>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</si>
  <si>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</si>
  <si>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</si>
  <si>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</si>
  <si>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</si>
  <si>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</si>
  <si>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</si>
  <si>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</si>
  <si>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</si>
  <si>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</si>
  <si>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</si>
  <si>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</si>
  <si>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</si>
  <si>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</si>
  <si>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</si>
  <si>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</si>
  <si>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</si>
  <si>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</si>
  <si>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</si>
  <si>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</si>
  <si>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</si>
  <si>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</si>
  <si>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</si>
  <si>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</si>
  <si>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</si>
  <si>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</si>
  <si>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</si>
  <si>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</si>
  <si>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</si>
  <si>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</si>
  <si>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</si>
  <si>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</si>
  <si>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</si>
  <si>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</si>
  <si>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</si>
  <si>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</si>
  <si>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</si>
  <si>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</si>
  <si>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</si>
  <si>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</si>
  <si>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</si>
  <si>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</si>
  <si>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</si>
  <si>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</si>
  <si>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</si>
  <si>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</si>
  <si>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</si>
  <si>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</si>
  <si>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</si>
  <si>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</si>
  <si>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</si>
  <si>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</si>
  <si>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</si>
  <si>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</si>
  <si>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</si>
  <si>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</si>
  <si>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</si>
  <si>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</si>
  <si>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</si>
  <si>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</si>
  <si>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</si>
  <si>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</si>
  <si>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</si>
  <si>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</si>
  <si>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</si>
  <si>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</si>
  <si>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</si>
  <si>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</si>
  <si>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</si>
  <si>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</si>
  <si>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</si>
  <si>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</si>
  <si>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</si>
  <si>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</si>
  <si>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</si>
  <si>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</si>
  <si>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</si>
  <si>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</si>
  <si>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</si>
  <si>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</si>
  <si>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</si>
  <si>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</si>
  <si>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</si>
  <si>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</si>
  <si>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</si>
  <si>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</si>
  <si>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</si>
  <si>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</si>
  <si>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</si>
  <si>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</si>
  <si>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</si>
  <si>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</si>
  <si>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</si>
  <si>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</si>
  <si>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</si>
  <si>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</si>
  <si>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</si>
  <si>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</si>
  <si>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</si>
  <si>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</si>
  <si>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</si>
  <si>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</si>
  <si>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</si>
  <si>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</si>
  <si>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</si>
  <si>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</si>
  <si>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</si>
  <si>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</si>
  <si>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</si>
  <si>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</si>
  <si>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</si>
  <si>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</si>
  <si>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</si>
  <si>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</si>
  <si>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</si>
  <si>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</si>
  <si>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</si>
  <si>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</si>
  <si>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</si>
  <si>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</si>
  <si>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</si>
  <si>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</si>
  <si>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</si>
  <si>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</si>
  <si>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</si>
  <si>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</si>
  <si>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</si>
  <si>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</si>
  <si>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</si>
  <si>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</si>
  <si>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</si>
  <si>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</si>
  <si>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</si>
  <si>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</si>
  <si>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</si>
  <si>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</si>
  <si>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</si>
  <si>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</si>
  <si>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</si>
  <si>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</si>
  <si>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</si>
  <si>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</si>
  <si>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</si>
  <si>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</si>
  <si>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</si>
  <si>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</si>
  <si>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</si>
  <si>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</si>
  <si>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</si>
  <si>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</si>
  <si>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</si>
  <si>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</si>
  <si>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</si>
  <si>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</si>
  <si>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</si>
  <si>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</si>
  <si>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</si>
  <si>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</si>
  <si>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</si>
  <si>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</si>
  <si>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</si>
  <si>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</si>
  <si>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</si>
  <si>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</si>
  <si>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</si>
  <si>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</si>
  <si>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</si>
  <si>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</si>
  <si>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</si>
  <si>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</si>
  <si>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</si>
  <si>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</si>
  <si>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</si>
  <si>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</si>
  <si>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</si>
  <si>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</si>
  <si>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</si>
  <si>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</si>
  <si>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</si>
  <si>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</si>
  <si>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</si>
  <si>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</si>
  <si>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</si>
  <si>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</si>
  <si>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</si>
  <si>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</si>
  <si>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</si>
  <si>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</si>
  <si>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</si>
  <si>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</si>
  <si>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</si>
  <si>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</si>
  <si>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</si>
  <si>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</si>
  <si>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</si>
  <si>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</si>
  <si>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</si>
  <si>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</si>
  <si>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</si>
  <si>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</si>
  <si>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</si>
  <si>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</si>
  <si>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</si>
  <si>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</si>
  <si>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</si>
  <si>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</si>
  <si>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</si>
  <si>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</si>
  <si>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</si>
  <si>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</si>
  <si>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</si>
  <si>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</si>
  <si>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</si>
  <si>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</si>
  <si>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</si>
  <si>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</si>
  <si>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</si>
  <si>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</si>
  <si>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</si>
  <si>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</si>
  <si>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</si>
  <si>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</si>
  <si>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</si>
  <si>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</si>
  <si>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</si>
  <si>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</si>
  <si>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</si>
  <si>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</si>
  <si>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</si>
  <si>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</si>
  <si>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</si>
  <si>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</si>
  <si>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</si>
  <si>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</si>
  <si>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</si>
  <si>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</si>
  <si>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</si>
  <si>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</si>
  <si>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</si>
  <si>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</si>
  <si>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</si>
  <si>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</si>
  <si>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</si>
  <si>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</si>
  <si>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</si>
  <si>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</si>
  <si>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</si>
  <si>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</si>
  <si>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</si>
  <si>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</si>
  <si>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</si>
  <si>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</si>
  <si>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</si>
  <si>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</si>
  <si>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</si>
  <si>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</si>
  <si>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</si>
  <si>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</si>
  <si>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</si>
  <si>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</si>
  <si>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</si>
  <si>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</si>
  <si>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</si>
  <si>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</si>
  <si>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</si>
  <si>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</si>
  <si>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</si>
  <si>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</si>
  <si>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</si>
  <si>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</si>
  <si>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</si>
  <si>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</si>
  <si>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</si>
  <si>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</si>
  <si>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</si>
  <si>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</si>
  <si>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</si>
  <si>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</si>
  <si>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</si>
  <si>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</si>
  <si>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</si>
  <si>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</si>
  <si>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</si>
  <si>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</si>
  <si>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</si>
  <si>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</si>
  <si>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</si>
  <si>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</si>
  <si>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</si>
  <si>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</si>
  <si>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</si>
  <si>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</si>
  <si>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</si>
  <si>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</si>
  <si>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</si>
  <si>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</si>
  <si>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</si>
  <si>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</si>
  <si>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</si>
  <si>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</si>
  <si>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</si>
  <si>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</si>
  <si>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</si>
  <si>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</si>
  <si>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</si>
  <si>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</si>
  <si>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</si>
  <si>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</si>
  <si>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</si>
  <si>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</si>
  <si>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</si>
  <si>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</si>
  <si>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</si>
  <si>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</si>
  <si>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</si>
  <si>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</si>
  <si>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</si>
  <si>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</si>
  <si>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</si>
  <si>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</si>
  <si>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</si>
  <si>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</si>
  <si>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</si>
  <si>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</si>
  <si>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</si>
  <si>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</si>
  <si>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</si>
  <si>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</si>
  <si>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</si>
  <si>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</si>
  <si>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</si>
  <si>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</si>
  <si>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</si>
  <si>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</si>
  <si>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</si>
  <si>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</si>
  <si>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</si>
  <si>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</si>
  <si>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</si>
  <si>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</si>
  <si>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</si>
  <si>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</si>
  <si>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</si>
  <si>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</si>
  <si>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</si>
  <si>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</si>
  <si>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</si>
  <si>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</si>
  <si>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</si>
  <si>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</si>
  <si>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</si>
  <si>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</si>
  <si>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</si>
  <si>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</si>
  <si>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</si>
  <si>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</si>
  <si>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</si>
  <si>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</si>
  <si>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</si>
  <si>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</si>
  <si>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</si>
  <si>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</si>
  <si>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</si>
  <si>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</si>
  <si>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</si>
  <si>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</si>
  <si>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</si>
  <si>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</si>
  <si>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</si>
  <si>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</si>
  <si>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</si>
  <si>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</si>
  <si>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</si>
  <si>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</si>
  <si>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</si>
  <si>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</si>
  <si>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</si>
  <si>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</si>
  <si>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</si>
  <si>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</si>
  <si>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</si>
  <si>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</si>
  <si>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</si>
  <si>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</si>
  <si>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</si>
  <si>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</si>
  <si>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</si>
  <si>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</si>
  <si>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</si>
  <si>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</si>
  <si>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</si>
  <si>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</si>
  <si>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</si>
  <si>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</si>
  <si>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</si>
  <si>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</si>
  <si>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</si>
  <si>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</si>
  <si>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</si>
  <si>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</si>
  <si>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</si>
  <si>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</si>
  <si>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</si>
  <si>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</si>
  <si>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</si>
  <si>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</si>
  <si>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</si>
  <si>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</si>
  <si>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</si>
  <si>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</si>
  <si>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</si>
  <si>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</si>
  <si>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</si>
  <si>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</si>
  <si>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</si>
  <si>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</si>
  <si>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</si>
  <si>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</si>
  <si>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</si>
  <si>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</si>
  <si>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</si>
  <si>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</si>
  <si>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</si>
  <si>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</si>
  <si>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</si>
  <si>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</si>
  <si>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</si>
  <si>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</si>
  <si>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</si>
  <si>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</si>
  <si>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</si>
  <si>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</si>
  <si>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</si>
  <si>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</si>
  <si>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</si>
  <si>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</si>
  <si>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</si>
  <si>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</si>
  <si>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</si>
  <si>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</si>
  <si>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</si>
  <si>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</si>
  <si>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</si>
  <si>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</si>
  <si>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</si>
  <si>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</si>
  <si>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</si>
  <si>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</si>
  <si>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</si>
  <si>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</si>
  <si>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</si>
  <si>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</si>
  <si>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</si>
  <si>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</si>
  <si>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</si>
  <si>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</si>
  <si>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</si>
  <si>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</si>
  <si>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</si>
  <si>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</si>
  <si>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</si>
  <si>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</si>
  <si>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</si>
  <si>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</si>
  <si>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</si>
  <si>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</si>
  <si>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</si>
  <si>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</si>
  <si>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</si>
  <si>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</si>
  <si>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</si>
  <si>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</si>
  <si>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</si>
  <si>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</si>
  <si>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</si>
  <si>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</si>
  <si>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</si>
  <si>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</si>
  <si>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</si>
  <si>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</si>
  <si>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</si>
  <si>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</si>
  <si>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</si>
  <si>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</si>
  <si>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</si>
  <si>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</si>
  <si>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</si>
  <si>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</si>
  <si>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</si>
  <si>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</si>
  <si>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</si>
  <si>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</si>
  <si>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</si>
  <si>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</si>
  <si>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</si>
  <si>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</si>
  <si>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</si>
  <si>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</si>
  <si>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</si>
  <si>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</si>
  <si>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</si>
  <si>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</si>
  <si>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</si>
  <si>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</si>
  <si>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</si>
  <si>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</si>
  <si>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</si>
  <si>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</si>
  <si>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</si>
  <si>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</si>
  <si>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</si>
  <si>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</si>
  <si>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</si>
  <si>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</si>
  <si>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</si>
  <si>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</si>
  <si>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</si>
  <si>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</si>
  <si>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</si>
  <si>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</si>
  <si>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</si>
  <si>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</si>
  <si>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</si>
  <si>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</si>
  <si>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</si>
  <si>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</si>
  <si>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</si>
  <si>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</si>
  <si>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</si>
  <si>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</si>
  <si>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</si>
  <si>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</si>
  <si>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</si>
  <si>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</si>
  <si>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</si>
  <si>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</si>
  <si>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</si>
  <si>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</si>
  <si>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</si>
  <si>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</si>
  <si>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</si>
  <si>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</si>
  <si>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</si>
  <si>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</si>
  <si>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</si>
  <si>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</si>
  <si>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</si>
  <si>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</si>
  <si>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</si>
  <si>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</si>
  <si>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</si>
  <si>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</si>
  <si>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</si>
  <si>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</si>
  <si>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</si>
  <si>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</si>
  <si>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</si>
  <si>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</si>
  <si>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</si>
  <si>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</si>
  <si>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</si>
  <si>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</si>
  <si>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</si>
  <si>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</si>
  <si>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</si>
  <si>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</si>
  <si>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</si>
  <si>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</si>
  <si>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</si>
  <si>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</si>
  <si>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</si>
  <si>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</si>
  <si>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</si>
  <si>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</si>
  <si>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</si>
  <si>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</si>
  <si>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</si>
  <si>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</si>
  <si>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</si>
  <si>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</si>
  <si>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</si>
  <si>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</si>
  <si>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</si>
  <si>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</si>
  <si>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</si>
  <si>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</si>
  <si>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</si>
  <si>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</si>
  <si>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</si>
  <si>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</si>
  <si>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</si>
  <si>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</si>
  <si>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</si>
  <si>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</si>
  <si>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</si>
  <si>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</si>
  <si>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</si>
  <si>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</si>
  <si>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</si>
  <si>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</si>
  <si>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</si>
  <si>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</si>
  <si>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</si>
  <si>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</si>
  <si>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</si>
  <si>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</si>
  <si>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</si>
  <si>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</si>
  <si>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</si>
  <si>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</si>
  <si>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</si>
  <si>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</si>
  <si>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</si>
  <si>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</si>
  <si>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</si>
  <si>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</si>
  <si>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</si>
  <si>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</si>
  <si>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</si>
  <si>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</si>
  <si>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</si>
  <si>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</si>
  <si>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</si>
  <si>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</si>
  <si>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</si>
  <si>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</si>
  <si>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</si>
  <si>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</si>
  <si>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</si>
  <si>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</si>
  <si>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</si>
  <si>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</si>
  <si>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</si>
  <si>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</si>
  <si>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</si>
  <si>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</si>
  <si>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</si>
  <si>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</si>
  <si>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</si>
  <si>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</si>
  <si>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</si>
  <si>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</si>
  <si>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</si>
  <si>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</si>
  <si>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</si>
  <si>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</si>
  <si>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</si>
  <si>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</si>
  <si>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</si>
  <si>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</si>
  <si>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</si>
  <si>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</si>
  <si>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</si>
  <si>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</si>
  <si>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</si>
  <si>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</si>
  <si>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</si>
  <si>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</si>
  <si>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</si>
  <si>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</si>
  <si>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</si>
  <si>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</si>
  <si>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</si>
  <si>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</si>
  <si>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</si>
  <si>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</si>
  <si>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</si>
  <si>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</si>
  <si>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</si>
  <si>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</si>
  <si>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</si>
  <si>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</si>
  <si>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</si>
  <si>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</si>
  <si>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</si>
  <si>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</si>
  <si>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</si>
  <si>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</si>
  <si>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</si>
  <si>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</si>
  <si>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</si>
  <si>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</si>
  <si>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</si>
  <si>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</si>
  <si>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</si>
  <si>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</si>
  <si>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</si>
  <si>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</si>
  <si>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</si>
  <si>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</si>
  <si>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</si>
  <si>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</si>
  <si>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</si>
  <si>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</si>
  <si>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</si>
  <si>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</si>
  <si>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</si>
  <si>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</si>
  <si>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</si>
  <si>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</si>
  <si>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</si>
  <si>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</si>
  <si>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</si>
  <si>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</si>
  <si>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</si>
  <si>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</si>
  <si>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</si>
  <si>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</si>
  <si>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</si>
  <si>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</si>
  <si>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</si>
  <si>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</si>
  <si>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</si>
  <si>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</si>
  <si>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</si>
  <si>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</si>
  <si>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</si>
  <si>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</si>
  <si>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</si>
  <si>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</si>
  <si>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</si>
  <si>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</si>
  <si>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</si>
  <si>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</si>
  <si>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</si>
  <si>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</si>
  <si>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</si>
  <si>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</si>
  <si>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</si>
  <si>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</si>
  <si>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</si>
  <si>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</si>
  <si>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</si>
  <si>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</si>
  <si>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</si>
  <si>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</si>
  <si>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</si>
  <si>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</si>
  <si>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</si>
  <si>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</si>
  <si>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</si>
  <si>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</si>
  <si>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</si>
  <si>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</si>
  <si>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</si>
  <si>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</si>
  <si>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</si>
  <si>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</si>
  <si>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</si>
  <si>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</si>
  <si>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</si>
  <si>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</si>
  <si>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</si>
  <si>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</si>
  <si>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</si>
  <si>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</si>
  <si>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</si>
  <si>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</si>
  <si>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</si>
  <si>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</si>
  <si>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</si>
  <si>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</si>
  <si>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</si>
  <si>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</si>
  <si>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</si>
  <si>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</si>
  <si>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</si>
  <si>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</si>
  <si>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</si>
  <si>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</si>
  <si>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</si>
  <si>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</si>
  <si>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</si>
  <si>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</si>
  <si>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</si>
  <si>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</si>
  <si>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</si>
  <si>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</si>
  <si>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</si>
  <si>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</si>
  <si>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</si>
  <si>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</si>
  <si>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</si>
  <si>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</si>
  <si>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</si>
  <si>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</si>
  <si>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</si>
  <si>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</si>
  <si>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</si>
  <si>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</si>
  <si>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</si>
  <si>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</si>
  <si>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</si>
  <si>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</si>
  <si>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</si>
  <si>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</si>
  <si>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</si>
  <si>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</si>
  <si>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</si>
  <si>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</si>
  <si>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</si>
  <si>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</si>
  <si>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</si>
  <si>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</si>
  <si>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</si>
  <si>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</si>
  <si>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</si>
  <si>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</si>
  <si>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</si>
  <si>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</si>
  <si>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</si>
  <si>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</si>
  <si>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</si>
  <si>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</si>
  <si>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</si>
  <si>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</si>
  <si>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</si>
  <si>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</si>
  <si>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</si>
  <si>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</si>
  <si>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</si>
  <si>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</si>
  <si>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</si>
  <si>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</si>
  <si>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</si>
  <si>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</si>
  <si>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</si>
  <si>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</si>
  <si>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</si>
  <si>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</si>
  <si>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</si>
  <si>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</si>
  <si>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</si>
  <si>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</si>
  <si>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</si>
  <si>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</si>
  <si>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</si>
  <si>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</si>
  <si>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</si>
  <si>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</si>
  <si>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</si>
  <si>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</si>
  <si>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</si>
  <si>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</si>
  <si>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</si>
  <si>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</si>
  <si>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</si>
  <si>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</si>
  <si>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</si>
  <si>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</si>
  <si>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</si>
  <si>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</si>
  <si>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</si>
  <si>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</si>
  <si>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</si>
  <si>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</si>
  <si>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</si>
  <si>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</si>
  <si>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</si>
  <si>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</si>
  <si>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</si>
  <si>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</si>
  <si>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</si>
  <si>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</si>
  <si>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</si>
  <si>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</si>
  <si>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</si>
  <si>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</si>
  <si>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</si>
  <si>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</si>
  <si>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</si>
  <si>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</si>
  <si>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</si>
  <si>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</si>
  <si>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</si>
  <si>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</si>
  <si>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</si>
  <si>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</si>
  <si>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</si>
  <si>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</si>
  <si>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</si>
  <si>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</si>
  <si>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</si>
  <si>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</si>
  <si>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</si>
  <si>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</si>
  <si>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</si>
  <si>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</si>
  <si>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</si>
  <si>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</si>
  <si>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</si>
  <si>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</si>
  <si>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</si>
  <si>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</si>
  <si>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</si>
  <si>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</si>
  <si>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</si>
  <si>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</si>
  <si>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</si>
  <si>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</si>
  <si>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</si>
  <si>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</si>
  <si>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</si>
  <si>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</si>
  <si>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</si>
  <si>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</si>
  <si>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</si>
  <si>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</si>
  <si>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</si>
  <si>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</si>
  <si>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</si>
  <si>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</si>
  <si>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</si>
  <si>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</si>
  <si>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</si>
  <si>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</si>
  <si>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</si>
  <si>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</si>
  <si>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</si>
  <si>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</si>
  <si>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</si>
  <si>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</si>
  <si>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</si>
  <si>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</si>
  <si>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</si>
  <si>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</si>
  <si>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</si>
  <si>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</si>
  <si>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</si>
  <si>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</si>
  <si>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</si>
  <si>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</si>
  <si>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</si>
  <si>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</si>
  <si>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</si>
  <si>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</si>
  <si>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</si>
  <si>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</si>
  <si>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</si>
  <si>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</si>
  <si>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</si>
  <si>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</si>
  <si>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</si>
  <si>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</si>
  <si>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</si>
  <si>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</si>
  <si>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</si>
  <si>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</si>
  <si>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</si>
  <si>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</si>
  <si>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</si>
  <si>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</si>
  <si>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</si>
  <si>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</si>
  <si>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</si>
  <si>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</si>
  <si>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</si>
  <si>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</si>
  <si>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</si>
  <si>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</si>
  <si>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</si>
  <si>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</si>
  <si>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</si>
  <si>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</si>
  <si>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</si>
  <si>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</si>
  <si>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</si>
  <si>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</si>
  <si>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</si>
  <si>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</si>
  <si>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</si>
  <si>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</si>
  <si>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</si>
  <si>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</si>
  <si>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</si>
  <si>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</si>
  <si>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</si>
  <si>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</si>
  <si>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</si>
  <si>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</si>
  <si>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</si>
  <si>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</si>
  <si>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</si>
  <si>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</si>
  <si>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</si>
  <si>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</si>
  <si>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</si>
  <si>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</si>
  <si>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</si>
  <si>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</si>
  <si>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</si>
  <si>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</si>
  <si>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</si>
  <si>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</si>
  <si>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</si>
  <si>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</si>
  <si>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</si>
  <si>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</si>
  <si>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</si>
  <si>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</si>
  <si>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</si>
  <si>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</si>
  <si>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</si>
  <si>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</si>
  <si>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</si>
  <si>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</si>
  <si>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</si>
  <si>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</si>
  <si>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</si>
  <si>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</si>
  <si>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</si>
  <si>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</si>
  <si>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</si>
  <si>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</si>
  <si>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</si>
  <si>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</si>
  <si>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</si>
  <si>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</si>
  <si>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</si>
  <si>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</si>
  <si>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</si>
  <si>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</si>
  <si>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</si>
  <si>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</si>
  <si>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</si>
  <si>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</si>
  <si>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</si>
  <si>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</si>
  <si>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</si>
  <si>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</si>
  <si>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</si>
  <si>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</si>
  <si>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</si>
  <si>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</si>
  <si>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</si>
  <si>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</si>
  <si>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</si>
  <si>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</si>
  <si>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</si>
  <si>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</si>
  <si>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</si>
  <si>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</si>
  <si>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</si>
  <si>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</si>
  <si>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</si>
  <si>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</si>
  <si>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</si>
  <si>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</si>
  <si>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</si>
  <si>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</si>
  <si>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</si>
  <si>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</si>
  <si>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</si>
  <si>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</si>
  <si>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</si>
  <si>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</si>
  <si>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</si>
  <si>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</si>
  <si>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</si>
  <si>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</si>
  <si>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</si>
  <si>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</si>
  <si>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</si>
  <si>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</si>
  <si>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</si>
  <si>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</si>
  <si>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</si>
  <si>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</si>
  <si>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</si>
  <si>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</si>
  <si>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</si>
  <si>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</si>
  <si>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</si>
  <si>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</si>
  <si>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</si>
  <si>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</si>
  <si>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</si>
  <si>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</si>
  <si>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</si>
  <si>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</si>
  <si>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</si>
  <si>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</si>
  <si>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</si>
  <si>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</si>
  <si>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</si>
  <si>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</si>
  <si>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</si>
  <si>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</si>
  <si>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</si>
  <si>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</si>
  <si>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</si>
  <si>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</si>
  <si>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</si>
  <si>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</si>
  <si>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</si>
  <si>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</si>
  <si>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</si>
  <si>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</si>
  <si>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</si>
  <si>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</si>
  <si>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</si>
  <si>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</si>
  <si>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</si>
  <si>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</si>
  <si>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</si>
  <si>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</si>
  <si>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</si>
  <si>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</si>
  <si>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</si>
  <si>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</si>
  <si>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</si>
  <si>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</si>
  <si>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</si>
  <si>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</si>
  <si>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</si>
  <si>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</si>
  <si>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</si>
  <si>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</si>
  <si>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</si>
  <si>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</si>
  <si>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</si>
  <si>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</si>
  <si>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</si>
  <si>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</si>
  <si>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</si>
  <si>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</si>
  <si>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</si>
  <si>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</si>
  <si>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</si>
  <si>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</si>
  <si>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</si>
  <si>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</si>
  <si>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</si>
  <si>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</si>
  <si>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</si>
  <si>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</si>
  <si>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</si>
  <si>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</si>
  <si>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</si>
  <si>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</si>
  <si>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</si>
  <si>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</si>
  <si>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</si>
  <si>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</si>
  <si>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</si>
  <si>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</si>
  <si>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</si>
  <si>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</si>
  <si>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</si>
  <si>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</si>
  <si>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</si>
  <si>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</si>
  <si>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</si>
  <si>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</si>
  <si>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</si>
  <si>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</si>
  <si>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</si>
  <si>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</si>
  <si>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</si>
  <si>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</si>
  <si>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</si>
  <si>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</si>
  <si>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</si>
  <si>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</si>
  <si>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</si>
  <si>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</si>
  <si>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</si>
  <si>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</si>
  <si>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</si>
  <si>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</si>
  <si>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</si>
  <si>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</si>
  <si>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</si>
  <si>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</si>
  <si>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</si>
  <si>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</si>
  <si>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</si>
  <si>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</si>
  <si>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</si>
  <si>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</si>
  <si>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</si>
  <si>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</si>
  <si>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</si>
  <si>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</si>
  <si>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</si>
  <si>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</si>
  <si>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</si>
  <si>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</si>
  <si>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</si>
  <si>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</si>
  <si>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</si>
  <si>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</si>
  <si>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</si>
  <si>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</si>
  <si>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</si>
  <si>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</si>
  <si>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</si>
  <si>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</si>
  <si>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</si>
  <si>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</si>
  <si>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</si>
  <si>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</si>
  <si>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</si>
  <si>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</si>
  <si>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</si>
  <si>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</si>
  <si>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</si>
  <si>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</si>
  <si>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</si>
  <si>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</si>
  <si>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</si>
  <si>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</si>
  <si>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</si>
  <si>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</si>
  <si>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</si>
  <si>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</si>
  <si>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</si>
  <si>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</si>
  <si>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</si>
  <si>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</si>
  <si>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</si>
  <si>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</si>
  <si>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</si>
  <si>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</si>
  <si>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</si>
  <si>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</si>
  <si>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</si>
  <si>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</si>
  <si>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</si>
  <si>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</si>
  <si>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</si>
  <si>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</si>
  <si>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</si>
  <si>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</si>
  <si>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</si>
  <si>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</si>
  <si>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</si>
  <si>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</si>
  <si>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</si>
  <si>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</si>
  <si>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</si>
  <si>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</si>
  <si>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</si>
  <si>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</si>
  <si>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</si>
  <si>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</si>
  <si>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</si>
  <si>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</si>
  <si>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</si>
  <si>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</si>
  <si>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</si>
  <si>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</si>
  <si>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</si>
  <si>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</si>
  <si>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</si>
  <si>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</si>
  <si>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</si>
  <si>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</si>
  <si>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</si>
  <si>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</si>
  <si>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</si>
  <si>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</si>
  <si>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</si>
  <si>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</si>
  <si>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</si>
  <si>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</si>
  <si>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</si>
  <si>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</si>
  <si>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</si>
  <si>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</si>
  <si>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</si>
  <si>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</si>
  <si>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</si>
  <si>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</si>
  <si>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</si>
  <si>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</si>
  <si>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</si>
  <si>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</si>
  <si>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</si>
  <si>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</si>
  <si>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</si>
  <si>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</si>
  <si>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</si>
  <si>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</si>
  <si>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</si>
  <si>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</si>
  <si>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</si>
  <si>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</si>
  <si>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</si>
  <si>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</si>
  <si>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</si>
  <si>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</si>
  <si>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</si>
  <si>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</si>
  <si>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</si>
  <si>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</si>
  <si>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</si>
  <si>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</si>
  <si>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</si>
  <si>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</si>
  <si>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</si>
  <si>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</si>
  <si>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</si>
  <si>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</si>
  <si>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</si>
  <si>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</si>
  <si>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</si>
  <si>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</si>
  <si>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</si>
  <si>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</si>
  <si>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</si>
  <si>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</si>
  <si>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</si>
  <si>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</si>
  <si>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</si>
  <si>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</si>
  <si>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</si>
  <si>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</si>
  <si>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</si>
  <si>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</si>
  <si>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</si>
  <si>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</si>
  <si>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</si>
  <si>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</si>
  <si>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</si>
  <si>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</si>
  <si>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</si>
  <si>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</si>
  <si>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</si>
  <si>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</si>
  <si>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</si>
  <si>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</si>
  <si>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</si>
  <si>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</si>
  <si>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</si>
  <si>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</si>
  <si>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</si>
  <si>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</si>
  <si>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</si>
  <si>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</si>
  <si>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</si>
  <si>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</si>
  <si>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</si>
  <si>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</si>
  <si>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</si>
  <si>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</si>
  <si>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</si>
  <si>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</si>
  <si>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</si>
  <si>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</si>
  <si>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</si>
  <si>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</si>
  <si>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</si>
  <si>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</si>
  <si>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</si>
  <si>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</si>
  <si>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</si>
  <si>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</si>
  <si>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</si>
  <si>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</si>
  <si>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</si>
  <si>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</si>
  <si>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</si>
  <si>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</si>
  <si>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</si>
  <si>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</si>
  <si>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</si>
  <si>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</si>
  <si>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</si>
  <si>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</si>
  <si>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</si>
  <si>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</si>
  <si>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</si>
  <si>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</si>
  <si>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</si>
  <si>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</si>
  <si>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</si>
  <si>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</si>
  <si>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</si>
  <si>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</si>
  <si>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</si>
  <si>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</si>
  <si>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</si>
  <si>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</si>
  <si>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</si>
  <si>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</si>
  <si>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</si>
  <si>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</si>
  <si>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</si>
  <si>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</si>
  <si>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</si>
  <si>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</si>
  <si>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</si>
  <si>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</si>
  <si>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</si>
  <si>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</si>
  <si>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</si>
  <si>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</si>
  <si>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</si>
  <si>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</si>
  <si>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</si>
  <si>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</si>
  <si>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</si>
  <si>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</si>
  <si>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</si>
  <si>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</si>
  <si>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</si>
  <si>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</si>
  <si>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</si>
  <si>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</si>
  <si>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</si>
  <si>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</si>
  <si>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</si>
  <si>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</si>
  <si>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</si>
  <si>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</si>
  <si>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</si>
  <si>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</si>
  <si>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</si>
  <si>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</si>
  <si>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</si>
  <si>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</si>
  <si>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</si>
  <si>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</si>
  <si>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</si>
  <si>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</si>
  <si>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</si>
  <si>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</si>
  <si>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</si>
  <si>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</si>
  <si>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</si>
  <si>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</si>
  <si>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</si>
  <si>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</si>
  <si>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</si>
  <si>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</si>
  <si>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</si>
  <si>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</si>
  <si>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</si>
  <si>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</si>
  <si>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</si>
  <si>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</si>
  <si>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</si>
  <si>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</si>
  <si>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</si>
  <si>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</si>
  <si>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</si>
  <si>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</si>
  <si>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</si>
  <si>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</si>
  <si>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</si>
  <si>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</si>
  <si>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</si>
  <si>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</si>
  <si>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</si>
  <si>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</si>
  <si>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</si>
  <si>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</si>
  <si>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</si>
  <si>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</si>
  <si>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</si>
  <si>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</si>
  <si>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</si>
  <si>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</si>
  <si>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</si>
  <si>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</si>
  <si>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</si>
  <si>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</si>
  <si>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</si>
  <si>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</si>
  <si>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</si>
  <si>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</si>
  <si>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</si>
  <si>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</si>
  <si>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</si>
  <si>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</si>
  <si>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</si>
  <si>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</si>
  <si>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</si>
  <si>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</si>
  <si>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</si>
  <si>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</si>
  <si>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</si>
  <si>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</si>
  <si>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</si>
  <si>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</si>
  <si>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</si>
  <si>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</si>
  <si>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</si>
  <si>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</si>
  <si>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</si>
  <si>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</si>
  <si>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</si>
  <si>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</si>
  <si>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</si>
  <si>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</si>
  <si>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</si>
  <si>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</si>
  <si>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</si>
  <si>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</si>
  <si>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</si>
  <si>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</si>
  <si>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</si>
  <si>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</si>
  <si>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</si>
  <si>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</si>
  <si>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</si>
  <si>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</si>
  <si>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</si>
  <si>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</si>
  <si>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</si>
  <si>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</si>
  <si>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</si>
  <si>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</si>
  <si>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</si>
  <si>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</si>
  <si>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</si>
  <si>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</si>
  <si>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</si>
  <si>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</si>
  <si>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</si>
  <si>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</si>
  <si>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</si>
  <si>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</si>
  <si>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</si>
  <si>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</si>
  <si>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</si>
  <si>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</si>
  <si>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</si>
  <si>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</si>
  <si>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</si>
  <si>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</si>
  <si>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</si>
  <si>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</si>
  <si>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</si>
  <si>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</si>
  <si>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</si>
  <si>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</si>
  <si>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</si>
  <si>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</si>
  <si>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</si>
  <si>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</si>
  <si>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</si>
  <si>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</si>
  <si>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</si>
  <si>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</si>
  <si>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</si>
  <si>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</si>
  <si>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</si>
  <si>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</si>
  <si>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</si>
  <si>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</si>
  <si>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</si>
  <si>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</si>
  <si>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</si>
  <si>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</si>
  <si>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</si>
  <si>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</si>
  <si>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</si>
  <si>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</si>
  <si>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</si>
  <si>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</si>
  <si>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</si>
  <si>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</si>
  <si>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</si>
  <si>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</si>
  <si>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</si>
  <si>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</si>
  <si>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</si>
  <si>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</si>
  <si>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</si>
  <si>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</si>
  <si>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</si>
  <si>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</si>
  <si>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</si>
  <si>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</si>
  <si>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</si>
  <si>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</si>
  <si>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</si>
  <si>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</si>
  <si>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</si>
  <si>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</si>
  <si>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</si>
  <si>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</si>
  <si>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</si>
  <si>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</si>
  <si>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</si>
  <si>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</si>
  <si>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</si>
  <si>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</si>
  <si>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</si>
  <si>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</si>
  <si>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</si>
  <si>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</si>
  <si>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</si>
  <si>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</si>
  <si>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</si>
  <si>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</si>
  <si>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</si>
  <si>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</si>
  <si>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</si>
  <si>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</si>
  <si>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</si>
  <si>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</si>
  <si>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</si>
  <si>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</si>
  <si>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</si>
  <si>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</si>
  <si>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</si>
  <si>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</si>
  <si>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</si>
  <si>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</si>
  <si>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</si>
  <si>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</si>
  <si>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</si>
  <si>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</si>
  <si>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</si>
  <si>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</si>
  <si>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</si>
  <si>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</si>
  <si>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</si>
  <si>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</si>
  <si>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</si>
  <si>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</si>
  <si>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</si>
  <si>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</si>
  <si>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</si>
  <si>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</si>
  <si>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</si>
  <si>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</si>
  <si>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</si>
  <si>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</si>
  <si>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</si>
  <si>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</si>
  <si>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</si>
  <si>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</si>
  <si>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</si>
  <si>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</si>
  <si>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</si>
  <si>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</si>
  <si>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</si>
  <si>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</si>
  <si>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</si>
  <si>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</si>
  <si>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</si>
  <si>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</si>
  <si>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</si>
  <si>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</si>
  <si>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</si>
  <si>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</si>
  <si>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</si>
  <si>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</si>
  <si>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</si>
  <si>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</si>
  <si>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</si>
  <si>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</si>
  <si>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</si>
  <si>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</si>
  <si>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</si>
  <si>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</si>
  <si>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</si>
  <si>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</si>
  <si>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</si>
  <si>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</si>
  <si>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</si>
  <si>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</si>
  <si>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</si>
  <si>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</si>
  <si>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</si>
  <si>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</si>
  <si>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</si>
  <si>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</si>
  <si>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</si>
  <si>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</si>
  <si>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</si>
  <si>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</si>
  <si>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</si>
  <si>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</si>
  <si>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</si>
  <si>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</si>
  <si>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</si>
  <si>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</si>
  <si>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</si>
  <si>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</si>
  <si>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</si>
  <si>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</si>
  <si>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</si>
  <si>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</si>
  <si>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</si>
  <si>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</si>
  <si>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</si>
  <si>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</si>
  <si>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</si>
  <si>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</si>
  <si>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</si>
  <si>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</si>
  <si>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</si>
  <si>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</si>
  <si>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</si>
  <si>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</si>
  <si>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</si>
  <si>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</si>
  <si>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</si>
  <si>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</si>
  <si>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</si>
  <si>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</si>
  <si>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</si>
  <si>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</si>
  <si>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</si>
  <si>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</si>
  <si>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</si>
  <si>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</si>
  <si>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</si>
  <si>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</si>
  <si>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</si>
  <si>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</si>
  <si>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</si>
  <si>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</si>
  <si>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</si>
  <si>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</si>
  <si>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</si>
  <si>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</si>
  <si>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</si>
  <si>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</si>
  <si>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</si>
  <si>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</si>
  <si>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</si>
  <si>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</si>
  <si>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</si>
  <si>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</si>
  <si>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</si>
  <si>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</si>
  <si>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</si>
  <si>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</si>
  <si>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</si>
  <si>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</si>
  <si>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</si>
  <si>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</si>
  <si>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</si>
  <si>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</si>
  <si>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</si>
  <si>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</si>
  <si>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</si>
  <si>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</si>
  <si>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</si>
  <si>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</si>
  <si>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</si>
  <si>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</si>
  <si>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</si>
  <si>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</si>
  <si>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</si>
  <si>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</si>
  <si>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</si>
  <si>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</si>
  <si>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</si>
  <si>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</si>
  <si>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</si>
  <si>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</si>
  <si>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</si>
  <si>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</si>
  <si>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</si>
  <si>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</si>
  <si>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</si>
  <si>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</si>
  <si>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</si>
  <si>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</si>
  <si>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</si>
  <si>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</si>
  <si>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</si>
  <si>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</si>
  <si>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</si>
  <si>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</si>
  <si>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</si>
  <si>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</si>
  <si>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</si>
  <si>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</si>
  <si>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</si>
  <si>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</si>
  <si>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</si>
  <si>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</si>
  <si>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</si>
  <si>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</si>
  <si>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</si>
  <si>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</si>
  <si>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</si>
  <si>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</si>
  <si>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</si>
  <si>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</si>
  <si>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</si>
  <si>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</si>
  <si>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</si>
  <si>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</si>
  <si>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</si>
  <si>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</si>
  <si>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</si>
  <si>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</si>
  <si>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</si>
  <si>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</si>
  <si>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</si>
  <si>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</si>
  <si>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</si>
  <si>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</si>
  <si>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</si>
  <si>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</si>
  <si>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</si>
  <si>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</si>
  <si>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</si>
  <si>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</si>
  <si>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</si>
  <si>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</si>
  <si>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</si>
  <si>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</si>
  <si>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</si>
  <si>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</si>
  <si>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</si>
  <si>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</si>
  <si>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</si>
  <si>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</si>
  <si>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</si>
  <si>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</si>
  <si>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</si>
  <si>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</si>
  <si>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</si>
  <si>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</si>
  <si>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</si>
  <si>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</si>
  <si>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</si>
  <si>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</si>
  <si>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</si>
  <si>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</si>
  <si>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</si>
  <si>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</si>
  <si>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</si>
  <si>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</si>
  <si>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</si>
  <si>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</si>
  <si>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</si>
  <si>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</si>
  <si>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</si>
  <si>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</si>
  <si>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</si>
  <si>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</si>
  <si>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</si>
  <si>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</si>
  <si>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</si>
  <si>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</si>
  <si>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</si>
  <si>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</si>
  <si>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</si>
  <si>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</si>
  <si>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</si>
  <si>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</si>
  <si>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</si>
  <si>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</si>
  <si>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</si>
  <si>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</si>
  <si>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</si>
  <si>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</si>
  <si>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</si>
  <si>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</si>
  <si>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</si>
  <si>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</si>
  <si>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</si>
  <si>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</si>
  <si>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</si>
  <si>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</si>
  <si>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</si>
  <si>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</si>
  <si>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</si>
  <si>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</si>
  <si>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</si>
  <si>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</si>
  <si>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</si>
  <si>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</si>
  <si>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</si>
  <si>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</si>
  <si>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</si>
  <si>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</si>
  <si>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</si>
  <si>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</si>
  <si>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</si>
  <si>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</si>
  <si>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</si>
  <si>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</si>
  <si>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</si>
  <si>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</si>
  <si>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</si>
  <si>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</si>
  <si>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</si>
  <si>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</si>
  <si>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</si>
  <si>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</si>
  <si>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</si>
  <si>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</si>
  <si>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</si>
  <si>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</si>
  <si>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</si>
  <si>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</si>
  <si>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</si>
  <si>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</si>
  <si>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</si>
  <si>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</si>
  <si>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</si>
  <si>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</si>
  <si>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</si>
  <si>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</si>
  <si>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</si>
  <si>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</si>
  <si>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</si>
  <si>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</si>
  <si>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</si>
  <si>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</si>
  <si>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</si>
  <si>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</si>
  <si>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</si>
  <si>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</si>
  <si>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</si>
  <si>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</si>
  <si>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</si>
  <si>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</si>
  <si>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</si>
  <si>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</si>
  <si>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</si>
  <si>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</si>
  <si>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</si>
  <si>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</si>
  <si>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</si>
  <si>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</si>
  <si>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</si>
  <si>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</si>
  <si>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</si>
  <si>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</si>
  <si>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</si>
  <si>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</si>
  <si>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</si>
  <si>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</si>
  <si>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</si>
  <si>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</si>
  <si>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</si>
  <si>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</si>
  <si>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</si>
  <si>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</si>
  <si>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</si>
  <si>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</si>
  <si>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</si>
  <si>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</si>
  <si>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</si>
  <si>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</si>
  <si>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</si>
  <si>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</si>
  <si>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</si>
  <si>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</si>
  <si>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</si>
  <si>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</si>
  <si>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</si>
  <si>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</si>
  <si>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</si>
  <si>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</si>
  <si>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</si>
  <si>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</si>
  <si>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</si>
  <si>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</si>
  <si>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</si>
  <si>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</si>
  <si>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</si>
  <si>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</si>
  <si>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</si>
  <si>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</si>
  <si>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</si>
  <si>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</si>
  <si>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</si>
  <si>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</si>
  <si>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</si>
  <si>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</si>
  <si>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</si>
  <si>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</si>
  <si>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</si>
  <si>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</si>
  <si>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</si>
  <si>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</si>
  <si>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</si>
  <si>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</si>
  <si>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</si>
  <si>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</si>
  <si>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</si>
  <si>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</si>
  <si>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</si>
  <si>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</si>
  <si>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</si>
  <si>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</si>
  <si>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</si>
  <si>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</si>
  <si>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</si>
  <si>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</si>
  <si>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</si>
  <si>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</si>
  <si>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</si>
  <si>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</si>
  <si>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</si>
  <si>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</si>
  <si>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</si>
  <si>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</si>
  <si>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</si>
  <si>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</si>
  <si>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</si>
  <si>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</si>
  <si>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</si>
  <si>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</si>
  <si>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</si>
  <si>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</si>
  <si>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</si>
  <si>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</si>
  <si>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</si>
  <si>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</si>
  <si>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</si>
  <si>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</si>
  <si>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</si>
  <si>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</si>
  <si>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</si>
  <si>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</si>
  <si>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</si>
  <si>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</si>
  <si>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</si>
  <si>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</si>
  <si>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</si>
  <si>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</si>
  <si>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</si>
  <si>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</si>
  <si>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</si>
  <si>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</si>
  <si>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</si>
  <si>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</si>
  <si>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</si>
  <si>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</si>
  <si>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</si>
  <si>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</si>
  <si>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</si>
  <si>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</si>
  <si>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</si>
  <si>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</si>
  <si>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</si>
  <si>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</si>
  <si>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</si>
  <si>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</si>
  <si>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</si>
  <si>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</si>
  <si>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</si>
  <si>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</si>
  <si>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</si>
  <si>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</si>
  <si>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</si>
  <si>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</si>
  <si>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</si>
  <si>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</si>
  <si>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</si>
  <si>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</si>
  <si>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</si>
  <si>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</si>
  <si>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</si>
  <si>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</si>
  <si>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</si>
  <si>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</si>
  <si>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</si>
  <si>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</si>
  <si>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</si>
  <si>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</si>
  <si>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</si>
  <si>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</si>
  <si>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</si>
  <si>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</si>
  <si>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</si>
  <si>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</si>
  <si>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</si>
  <si>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</si>
  <si>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</si>
  <si>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</si>
  <si>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</si>
  <si>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</si>
  <si>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</si>
  <si>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</si>
  <si>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</si>
  <si>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</si>
  <si>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</si>
  <si>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</si>
  <si>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</si>
  <si>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</si>
  <si>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</si>
  <si>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</si>
  <si>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</si>
  <si>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</si>
  <si>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</si>
  <si>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</si>
  <si>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</si>
  <si>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</si>
  <si>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</si>
  <si>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</si>
  <si>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</si>
  <si>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</si>
  <si>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</si>
  <si>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</si>
  <si>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</si>
  <si>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</si>
  <si>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</si>
  <si>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</si>
  <si>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</si>
  <si>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</si>
  <si>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</si>
  <si>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</si>
  <si>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</si>
  <si>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</si>
  <si>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</si>
  <si>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</si>
  <si>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</si>
  <si>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</si>
  <si>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</si>
  <si>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</si>
  <si>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</si>
  <si>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</si>
  <si>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</si>
  <si>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</si>
  <si>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</si>
  <si>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</si>
  <si>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</si>
  <si>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</si>
  <si>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</si>
  <si>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</si>
  <si>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</si>
  <si>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</si>
  <si>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</si>
  <si>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</si>
  <si>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</si>
  <si>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</si>
  <si>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</si>
  <si>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</si>
  <si>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</si>
  <si>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</si>
  <si>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</si>
  <si>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</si>
  <si>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</si>
  <si>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</si>
  <si>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</si>
  <si>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</si>
  <si>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</si>
  <si>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</si>
  <si>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</si>
  <si>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</si>
  <si>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</si>
  <si>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</si>
  <si>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</si>
  <si>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</si>
  <si>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</si>
  <si>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</si>
  <si>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</si>
  <si>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</si>
  <si>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</si>
  <si>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</si>
  <si>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</si>
  <si>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</si>
  <si>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</si>
  <si>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</si>
  <si>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</si>
  <si>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</si>
  <si>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</si>
  <si>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</si>
  <si>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</si>
  <si>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</si>
  <si>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</si>
  <si>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</si>
  <si>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</si>
  <si>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</si>
  <si>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</si>
  <si>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</si>
  <si>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</si>
  <si>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</si>
  <si>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</si>
  <si>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</si>
  <si>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</si>
  <si>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</si>
  <si>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</si>
  <si>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</si>
  <si>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</si>
  <si>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</si>
  <si>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</si>
  <si>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</si>
  <si>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</si>
  <si>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</si>
  <si>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</si>
  <si>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</si>
  <si>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</si>
  <si>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</si>
  <si>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</si>
  <si>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</si>
  <si>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</si>
  <si>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</si>
  <si>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</si>
  <si>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</si>
  <si>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</si>
  <si>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</si>
  <si>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</si>
  <si>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</si>
  <si>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</si>
  <si>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</si>
  <si>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</si>
  <si>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</si>
  <si>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</si>
  <si>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</si>
  <si>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</si>
  <si>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</si>
  <si>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</si>
  <si>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</si>
  <si>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</si>
  <si>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</si>
  <si>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</si>
  <si>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</si>
  <si>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</si>
  <si>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</si>
  <si>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</si>
  <si>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</si>
  <si>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</si>
  <si>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</si>
  <si>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</si>
  <si>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</si>
  <si>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</si>
  <si>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</si>
  <si>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</si>
  <si>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</si>
  <si>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</si>
  <si>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</si>
  <si>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</si>
  <si>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</si>
  <si>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</si>
  <si>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</si>
  <si>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</si>
  <si>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</si>
  <si>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</si>
  <si>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</si>
  <si>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</si>
  <si>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</si>
  <si>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</si>
  <si>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</si>
  <si>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</si>
  <si>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</si>
  <si>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</si>
  <si>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</si>
  <si>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</si>
  <si>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</si>
  <si>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</si>
  <si>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</si>
  <si>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</si>
  <si>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</si>
  <si>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</si>
  <si>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</si>
  <si>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</si>
  <si>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</si>
  <si>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</si>
  <si>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</si>
  <si>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</si>
  <si>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</si>
  <si>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</si>
  <si>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</si>
  <si>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</si>
  <si>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</si>
  <si>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</si>
  <si>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</si>
  <si>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</si>
  <si>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</si>
  <si>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</si>
  <si>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</si>
  <si>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</si>
  <si>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</si>
  <si>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</si>
  <si>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</si>
  <si>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</si>
  <si>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</si>
  <si>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</si>
  <si>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</si>
  <si>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</si>
  <si>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</si>
  <si>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</si>
  <si>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</si>
  <si>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</si>
  <si>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</si>
  <si>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</si>
  <si>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</si>
  <si>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</si>
  <si>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</si>
  <si>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</si>
  <si>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</si>
  <si>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</si>
  <si>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</si>
  <si>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</si>
  <si>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</si>
  <si>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</si>
  <si>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</si>
  <si>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</si>
  <si>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</si>
  <si>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</si>
  <si>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</si>
  <si>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</si>
  <si>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</si>
  <si>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</si>
  <si>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</si>
  <si>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</si>
  <si>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</si>
  <si>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</si>
  <si>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</si>
  <si>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</si>
  <si>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</si>
  <si>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</si>
  <si>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</si>
  <si>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</si>
  <si>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</si>
  <si>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</si>
  <si>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</si>
  <si>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</si>
  <si>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</si>
  <si>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</si>
  <si>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</si>
  <si>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</si>
  <si>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</si>
  <si>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</si>
  <si>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</si>
  <si>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</si>
  <si>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</si>
  <si>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</si>
  <si>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</si>
  <si>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</si>
  <si>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</si>
  <si>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</si>
  <si>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</si>
  <si>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</si>
  <si>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</si>
  <si>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</si>
  <si>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</si>
  <si>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</si>
  <si>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</si>
  <si>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</si>
  <si>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</si>
  <si>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</si>
  <si>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</si>
  <si>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</si>
  <si>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</si>
  <si>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</si>
  <si>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</si>
  <si>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</si>
  <si>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</si>
  <si>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</si>
  <si>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</si>
  <si>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</si>
  <si>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</si>
  <si>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</si>
  <si>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</si>
  <si>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</si>
  <si>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</si>
  <si>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</si>
  <si>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</si>
  <si>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</si>
  <si>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</si>
  <si>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</si>
  <si>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</si>
  <si>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</si>
  <si>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</si>
  <si>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</si>
  <si>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</si>
  <si>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</si>
  <si>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</si>
  <si>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</si>
  <si>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</si>
  <si>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</si>
  <si>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</si>
  <si>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</si>
  <si>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</si>
  <si>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</si>
  <si>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</si>
  <si>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</si>
  <si>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</si>
  <si>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</si>
  <si>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</si>
  <si>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</si>
  <si>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</si>
  <si>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</si>
  <si>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</si>
  <si>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</si>
  <si>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</si>
  <si>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</si>
  <si>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</si>
  <si>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</si>
  <si>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</si>
  <si>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</si>
  <si>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</si>
  <si>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</si>
  <si>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</si>
  <si>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</si>
  <si>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</si>
  <si>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</si>
  <si>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</si>
  <si>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</si>
  <si>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</si>
  <si>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</si>
  <si>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</si>
  <si>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</si>
  <si>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</si>
  <si>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</si>
  <si>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</si>
  <si>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</si>
  <si>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</si>
  <si>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</si>
  <si>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</si>
  <si>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</si>
  <si>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</si>
  <si>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</si>
  <si>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</si>
  <si>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</si>
  <si>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</si>
  <si>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</si>
  <si>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</si>
  <si>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</si>
  <si>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</si>
  <si>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</si>
  <si>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</si>
  <si>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</si>
  <si>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</si>
  <si>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</si>
  <si>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</si>
  <si>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</si>
  <si>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</si>
  <si>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</si>
  <si>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</si>
  <si>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</si>
  <si>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</si>
  <si>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</si>
  <si>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</si>
  <si>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</si>
  <si>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</si>
  <si>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</si>
  <si>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</si>
  <si>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</si>
  <si>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</si>
  <si>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</si>
  <si>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</si>
  <si>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</si>
  <si>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</si>
  <si>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</si>
  <si>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</si>
  <si>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</si>
  <si>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</si>
  <si>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</si>
  <si>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</si>
  <si>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</si>
  <si>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</si>
  <si>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</si>
  <si>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</si>
  <si>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</si>
  <si>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</si>
  <si>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</si>
  <si>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</si>
  <si>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</si>
  <si>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</si>
  <si>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</si>
  <si>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</si>
  <si>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</si>
  <si>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</si>
  <si>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</si>
  <si>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</si>
  <si>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</si>
  <si>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</si>
  <si>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</si>
  <si>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</si>
  <si>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</si>
  <si>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</si>
  <si>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</si>
  <si>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</si>
  <si>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</si>
  <si>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</si>
  <si>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</si>
  <si>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</si>
  <si>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</si>
  <si>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</si>
  <si>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</si>
  <si>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</si>
  <si>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</si>
  <si>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</si>
  <si>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</si>
  <si>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</si>
  <si>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</si>
  <si>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</si>
  <si>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</si>
  <si>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</si>
  <si>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</si>
  <si>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</si>
  <si>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</si>
  <si>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</si>
  <si>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</si>
  <si>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</si>
  <si>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</si>
  <si>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</si>
  <si>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</si>
  <si>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</si>
  <si>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</si>
  <si>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</si>
  <si>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</si>
  <si>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</si>
  <si>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</si>
  <si>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</si>
  <si>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</si>
  <si>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</si>
  <si>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</si>
  <si>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</si>
  <si>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</si>
  <si>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</si>
  <si>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</si>
  <si>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</si>
  <si>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</si>
  <si>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</si>
  <si>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</si>
  <si>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</si>
  <si>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</si>
  <si>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</si>
  <si>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</si>
  <si>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</si>
  <si>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</si>
  <si>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</si>
  <si>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</si>
  <si>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</si>
  <si>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</si>
  <si>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</si>
  <si>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</si>
  <si>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</si>
  <si>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</si>
  <si>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</si>
  <si>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</si>
  <si>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</si>
  <si>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</si>
  <si>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</si>
  <si>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</si>
  <si>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</si>
  <si>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</si>
  <si>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</si>
  <si>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</si>
  <si>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</si>
  <si>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</si>
  <si>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</si>
  <si>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</si>
  <si>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</si>
  <si>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</si>
  <si>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</si>
  <si>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</si>
  <si>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</si>
  <si>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</si>
  <si>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</si>
  <si>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</si>
  <si>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</si>
  <si>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</si>
  <si>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</si>
  <si>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</si>
  <si>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</si>
  <si>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</si>
  <si>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</si>
  <si>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</si>
  <si>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</si>
  <si>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</si>
  <si>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</si>
  <si>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</si>
  <si>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</si>
  <si>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</si>
  <si>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</si>
  <si>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</si>
  <si>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</si>
  <si>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</si>
  <si>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</si>
  <si>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</si>
  <si>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</si>
  <si>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</si>
  <si>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</si>
  <si>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</si>
  <si>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</si>
  <si>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</si>
  <si>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</si>
  <si>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</si>
  <si>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</si>
  <si>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</si>
  <si>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</si>
  <si>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</si>
  <si>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</si>
  <si>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</si>
  <si>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</si>
  <si>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</si>
  <si>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</si>
  <si>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</si>
  <si>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</si>
  <si>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</si>
  <si>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</si>
  <si>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</si>
  <si>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</si>
  <si>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</si>
  <si>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</si>
  <si>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</si>
  <si>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</si>
  <si>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</si>
  <si>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</si>
  <si>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</si>
  <si>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</si>
  <si>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</si>
  <si>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</si>
  <si>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</si>
  <si>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</si>
  <si>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</si>
  <si>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</si>
  <si>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</si>
  <si>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</si>
  <si>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</si>
  <si>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</si>
  <si>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</si>
  <si>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</si>
  <si>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</si>
  <si>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</si>
  <si>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</si>
  <si>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</si>
  <si>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</si>
  <si>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</si>
  <si>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</si>
  <si>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</si>
  <si>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</si>
  <si>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</si>
  <si>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</si>
  <si>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</si>
  <si>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</si>
  <si>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</si>
  <si>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</si>
  <si>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</si>
  <si>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</si>
  <si>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</si>
  <si>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</si>
  <si>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</si>
  <si>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</si>
  <si>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</si>
  <si>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</si>
  <si>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</si>
  <si>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</si>
  <si>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</si>
  <si>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</si>
  <si>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</si>
  <si>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</si>
  <si>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</si>
  <si>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</si>
  <si>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</si>
  <si>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</si>
  <si>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</si>
  <si>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</si>
  <si>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</si>
  <si>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</si>
  <si>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</si>
  <si>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</si>
  <si>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</si>
  <si>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</si>
  <si>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</si>
  <si>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</si>
  <si>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</si>
  <si>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</si>
  <si>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</si>
  <si>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</si>
  <si>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</si>
  <si>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</si>
  <si>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</si>
  <si>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</si>
  <si>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</si>
  <si>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</si>
  <si>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</si>
  <si>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</si>
  <si>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</si>
  <si>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</si>
  <si>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</si>
  <si>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</si>
  <si>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</si>
  <si>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</si>
  <si>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</si>
  <si>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</si>
  <si>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</si>
  <si>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</si>
  <si>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</si>
  <si>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</si>
  <si>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</si>
  <si>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</si>
  <si>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</si>
  <si>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</si>
  <si>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</si>
  <si>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</si>
  <si>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</si>
  <si>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</si>
  <si>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</si>
  <si>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</si>
  <si>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</si>
  <si>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</si>
  <si>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</si>
  <si>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</si>
  <si>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</si>
  <si>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</si>
  <si>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</si>
  <si>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</si>
  <si>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</si>
  <si>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</si>
  <si>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</si>
  <si>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</si>
  <si>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</si>
  <si>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</si>
  <si>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</si>
  <si>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</si>
  <si>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</si>
  <si>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</si>
  <si>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</si>
  <si>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</si>
  <si>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</si>
  <si>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</si>
  <si>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</si>
  <si>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</si>
  <si>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</si>
  <si>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</si>
  <si>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</si>
  <si>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</si>
  <si>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</si>
  <si>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</si>
  <si>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</si>
  <si>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</si>
  <si>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</si>
  <si>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</si>
  <si>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</si>
  <si>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</si>
  <si>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</si>
  <si>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</si>
  <si>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</si>
  <si>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</si>
  <si>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</si>
  <si>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</si>
  <si>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</si>
  <si>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</si>
  <si>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</si>
  <si>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</si>
  <si>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</si>
  <si>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</si>
  <si>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</si>
  <si>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</si>
  <si>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</si>
  <si>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</si>
  <si>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</si>
  <si>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</si>
  <si>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</si>
  <si>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</si>
  <si>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</si>
  <si>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</si>
  <si>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</si>
  <si>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</si>
  <si>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</si>
  <si>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</si>
  <si>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</si>
  <si>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</si>
  <si>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</si>
  <si>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</si>
  <si>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</si>
  <si>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</si>
  <si>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</si>
  <si>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</si>
  <si>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</si>
  <si>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</si>
  <si>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</si>
  <si>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</si>
  <si>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</si>
  <si>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</si>
  <si>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</si>
  <si>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</si>
  <si>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</si>
  <si>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</si>
  <si>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</si>
  <si>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</si>
  <si>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</si>
  <si>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</si>
  <si>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</si>
  <si>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</si>
  <si>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</si>
  <si>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</si>
  <si>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</si>
  <si>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</si>
  <si>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</si>
  <si>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</si>
  <si>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</si>
  <si>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</si>
  <si>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</si>
  <si>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</si>
  <si>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</si>
  <si>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</si>
  <si>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</si>
  <si>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</si>
  <si>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</si>
  <si>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</si>
  <si>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</si>
  <si>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</si>
  <si>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</si>
  <si>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</si>
  <si>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</si>
  <si>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</si>
  <si>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</si>
  <si>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</si>
  <si>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</si>
  <si>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</si>
  <si>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</si>
  <si>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</si>
  <si>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</si>
  <si>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</si>
  <si>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</si>
  <si>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</si>
  <si>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</si>
  <si>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</si>
  <si>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</si>
  <si>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</si>
  <si>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</si>
  <si>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</si>
  <si>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</si>
  <si>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</si>
  <si>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</si>
  <si>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</si>
  <si>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</si>
  <si>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</si>
  <si>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</si>
  <si>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</si>
  <si>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</si>
  <si>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</si>
  <si>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</si>
  <si>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</si>
  <si>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</si>
  <si>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</si>
  <si>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</si>
  <si>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</si>
  <si>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</si>
  <si>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</si>
  <si>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</si>
  <si>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</si>
  <si>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</si>
  <si>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</si>
  <si>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</si>
  <si>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</si>
  <si>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</si>
  <si>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</si>
  <si>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</si>
  <si>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</si>
  <si>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</si>
  <si>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</si>
  <si>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</si>
  <si>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</si>
  <si>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</si>
  <si>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</si>
  <si>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</si>
  <si>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</si>
  <si>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</si>
  <si>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</si>
  <si>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</si>
  <si>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</si>
  <si>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</si>
  <si>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</si>
  <si>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</si>
  <si>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</si>
  <si>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</si>
  <si>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</si>
  <si>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</si>
  <si>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</si>
  <si>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</si>
  <si>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</si>
  <si>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</si>
  <si>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</si>
  <si>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</si>
  <si>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</si>
  <si>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</si>
  <si>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</si>
  <si>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</si>
  <si>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</si>
  <si>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</si>
  <si>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</si>
  <si>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</si>
  <si>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</si>
  <si>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</si>
  <si>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</si>
  <si>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</si>
  <si>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</si>
  <si>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</si>
  <si>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</si>
  <si>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</si>
  <si>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</si>
  <si>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</si>
  <si>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</si>
  <si>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</si>
  <si>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</si>
  <si>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</si>
  <si>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</si>
  <si>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</si>
  <si>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</si>
  <si>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</si>
  <si>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</si>
  <si>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</si>
  <si>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</si>
  <si>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</si>
  <si>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</si>
  <si>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</si>
  <si>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</si>
  <si>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</si>
  <si>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</si>
  <si>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</si>
  <si>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</si>
  <si>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</si>
  <si>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</si>
  <si>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</si>
  <si>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</si>
  <si>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</si>
  <si>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</si>
  <si>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</si>
  <si>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</si>
  <si>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</si>
  <si>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</si>
  <si>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</si>
  <si>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</si>
  <si>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</si>
  <si>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</si>
  <si>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</si>
  <si>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</si>
  <si>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</si>
  <si>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</si>
  <si>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</si>
  <si>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</si>
  <si>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</si>
  <si>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</si>
  <si>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</si>
  <si>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</si>
  <si>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</si>
  <si>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</si>
  <si>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</si>
  <si>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</si>
  <si>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</si>
  <si>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</si>
  <si>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</si>
  <si>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</si>
  <si>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</si>
  <si>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</si>
  <si>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</si>
  <si>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</si>
  <si>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</si>
  <si>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</si>
  <si>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</si>
  <si>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</si>
  <si>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</si>
  <si>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</si>
  <si>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</si>
  <si>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</si>
  <si>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</si>
  <si>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</si>
  <si>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</si>
  <si>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</si>
  <si>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</si>
  <si>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</si>
  <si>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</si>
  <si>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</si>
  <si>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</si>
  <si>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</si>
  <si>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</si>
  <si>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</si>
  <si>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</si>
  <si>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</si>
  <si>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</si>
  <si>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</si>
  <si>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</si>
  <si>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</si>
  <si>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</si>
  <si>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</si>
  <si>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</si>
  <si>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</si>
  <si>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</si>
  <si>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</si>
  <si>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</si>
  <si>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</si>
  <si>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</si>
  <si>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</si>
  <si>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</si>
  <si>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</si>
  <si>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</si>
  <si>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</si>
  <si>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</si>
  <si>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</si>
  <si>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</si>
  <si>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</si>
  <si>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</si>
  <si>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</si>
  <si>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</si>
  <si>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</si>
  <si>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</si>
  <si>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</si>
  <si>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</si>
  <si>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</si>
  <si>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</si>
  <si>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</si>
  <si>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</si>
  <si>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</si>
  <si>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</si>
  <si>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</si>
  <si>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</si>
  <si>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</si>
  <si>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</si>
  <si>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</si>
  <si>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</si>
  <si>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</si>
  <si>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</si>
  <si>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</si>
  <si>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</si>
  <si>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</si>
  <si>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</si>
  <si>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</si>
  <si>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</si>
  <si>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</si>
  <si>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</si>
  <si>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</si>
  <si>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</si>
  <si>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</si>
  <si>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</si>
  <si>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</si>
  <si>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</si>
  <si>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</si>
  <si>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</si>
  <si>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</si>
  <si>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</si>
  <si>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</si>
  <si>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</si>
  <si>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</si>
  <si>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</si>
  <si>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</si>
  <si>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</si>
  <si>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</si>
  <si>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</si>
  <si>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</si>
  <si>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</si>
  <si>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</si>
  <si>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</si>
  <si>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</si>
  <si>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</si>
  <si>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</si>
  <si>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</si>
  <si>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</si>
  <si>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</si>
  <si>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</si>
  <si>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</si>
  <si>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</si>
  <si>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</si>
  <si>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</si>
  <si>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</si>
  <si>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</si>
  <si>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</si>
  <si>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</si>
  <si>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</si>
  <si>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</si>
  <si>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</si>
  <si>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</si>
  <si>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</si>
  <si>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</si>
  <si>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</si>
  <si>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</si>
  <si>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</si>
  <si>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</si>
  <si>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</si>
  <si>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</si>
  <si>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</si>
  <si>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</si>
  <si>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</si>
  <si>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</si>
  <si>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</si>
  <si>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</si>
  <si>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</si>
  <si>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</si>
  <si>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</si>
  <si>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</si>
  <si>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</si>
  <si>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</si>
  <si>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</si>
  <si>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</si>
  <si>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</si>
  <si>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</si>
  <si>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</si>
  <si>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</si>
  <si>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</si>
  <si>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</si>
  <si>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</si>
  <si>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</si>
  <si>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</si>
  <si>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</si>
  <si>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</si>
  <si>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</si>
  <si>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</si>
  <si>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</si>
  <si>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</si>
  <si>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</si>
  <si>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</si>
  <si>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</si>
  <si>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</si>
  <si>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</si>
  <si>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</si>
  <si>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</si>
  <si>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</si>
  <si>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</si>
  <si>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</si>
  <si>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</si>
  <si>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</si>
  <si>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</si>
  <si>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</si>
  <si>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</si>
  <si>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</si>
  <si>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</si>
  <si>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</si>
  <si>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</si>
  <si>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</si>
  <si>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</si>
  <si>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</si>
  <si>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</si>
  <si>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</si>
  <si>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</si>
  <si>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</si>
  <si>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</si>
  <si>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</si>
  <si>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</si>
  <si>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</si>
  <si>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</si>
  <si>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</si>
  <si>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</si>
  <si>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</si>
  <si>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</si>
  <si>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</si>
  <si>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</si>
  <si>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</si>
  <si>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</si>
  <si>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</si>
  <si>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</si>
  <si>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</si>
  <si>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</si>
  <si>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</si>
  <si>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</si>
  <si>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</si>
  <si>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</si>
  <si>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</si>
  <si>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</si>
  <si>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</si>
  <si>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</si>
  <si>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</si>
  <si>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</si>
  <si>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</si>
  <si>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</si>
  <si>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</si>
  <si>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</si>
  <si>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</si>
  <si>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</si>
  <si>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</si>
  <si>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</si>
  <si>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</si>
  <si>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</si>
  <si>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</si>
  <si>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</si>
  <si>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</si>
  <si>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</si>
  <si>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</si>
  <si>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</si>
  <si>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</si>
  <si>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</si>
  <si>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</si>
  <si>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</si>
  <si>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</si>
  <si>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</si>
  <si>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</si>
  <si>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</si>
  <si>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</si>
  <si>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</si>
  <si>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</si>
  <si>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</si>
  <si>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</si>
  <si>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</si>
  <si>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</si>
  <si>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</si>
  <si>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</si>
  <si>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</si>
  <si>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</si>
  <si>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</si>
  <si>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</si>
  <si>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</si>
  <si>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</si>
  <si>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</si>
  <si>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</si>
  <si>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</si>
  <si>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</si>
  <si>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</si>
  <si>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</si>
  <si>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</si>
  <si>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</si>
  <si>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</si>
  <si>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</si>
  <si>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</si>
  <si>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</si>
  <si>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</si>
  <si>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</si>
  <si>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</si>
  <si>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</si>
  <si>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</si>
  <si>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</si>
  <si>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</si>
  <si>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</si>
  <si>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</si>
  <si>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</si>
  <si>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</si>
  <si>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</si>
  <si>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</si>
  <si>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</si>
  <si>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</si>
  <si>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</si>
  <si>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</si>
  <si>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</si>
  <si>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</si>
  <si>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</si>
  <si>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</si>
  <si>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</si>
  <si>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</si>
  <si>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</si>
  <si>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</si>
  <si>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</si>
  <si>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</si>
  <si>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</si>
  <si>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</si>
  <si>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</si>
  <si>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</si>
  <si>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</si>
  <si>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</si>
  <si>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</si>
  <si>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</si>
  <si>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</si>
  <si>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</si>
  <si>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</si>
  <si>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</si>
  <si>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</si>
  <si>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</si>
  <si>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</si>
  <si>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</si>
  <si>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</si>
  <si>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</si>
  <si>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</si>
  <si>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</si>
  <si>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</si>
  <si>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</si>
  <si>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</si>
  <si>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</si>
  <si>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</si>
  <si>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</si>
  <si>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</si>
  <si>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</si>
  <si>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</si>
  <si>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</si>
  <si>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</si>
  <si>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</si>
  <si>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</si>
  <si>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</si>
  <si>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</si>
  <si>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</si>
  <si>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</si>
  <si>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</si>
  <si>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</si>
  <si>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</si>
  <si>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</si>
  <si>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</si>
  <si>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</si>
  <si>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</si>
  <si>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</si>
  <si>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</si>
  <si>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</si>
  <si>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</si>
  <si>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</si>
  <si>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</si>
  <si>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</si>
  <si>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</si>
  <si>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</si>
  <si>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</si>
  <si>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</si>
  <si>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</si>
  <si>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</si>
  <si>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</si>
  <si>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</si>
  <si>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</si>
  <si>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</si>
  <si>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</si>
  <si>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</si>
  <si>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</si>
  <si>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</si>
  <si>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</si>
  <si>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</si>
  <si>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</si>
  <si>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</si>
  <si>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</si>
  <si>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</si>
  <si>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</si>
  <si>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</si>
  <si>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</si>
  <si>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</si>
  <si>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</si>
  <si>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</si>
  <si>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</si>
  <si>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</si>
  <si>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</si>
  <si>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</si>
  <si>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</si>
  <si>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</si>
  <si>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</si>
  <si>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</si>
  <si>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</si>
  <si>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</si>
  <si>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</si>
  <si>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</si>
  <si>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</si>
  <si>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</si>
  <si>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</si>
  <si>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</si>
  <si>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</si>
  <si>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</si>
  <si>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</si>
  <si>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</si>
  <si>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</si>
  <si>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</si>
  <si>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</si>
  <si>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</si>
  <si>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</si>
  <si>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</si>
  <si>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</si>
  <si>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</si>
  <si>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</si>
  <si>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</si>
  <si>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</si>
  <si>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</si>
  <si>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</si>
  <si>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</si>
  <si>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</si>
  <si>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</si>
  <si>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</si>
  <si>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</si>
  <si>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</si>
  <si>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</si>
  <si>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</si>
  <si>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</si>
  <si>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</si>
  <si>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</si>
  <si>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</si>
  <si>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</si>
  <si>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</si>
  <si>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</si>
  <si>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</si>
  <si>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</si>
  <si>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</si>
  <si>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</si>
  <si>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</si>
  <si>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</si>
  <si>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</si>
  <si>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</si>
  <si>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</si>
  <si>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</si>
  <si>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</si>
  <si>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</si>
  <si>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</si>
  <si>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</si>
  <si>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</si>
  <si>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</si>
  <si>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</si>
  <si>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</si>
  <si>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</si>
  <si>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</si>
  <si>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</si>
  <si>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</si>
  <si>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</si>
  <si>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</si>
  <si>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</si>
  <si>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</si>
  <si>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</si>
  <si>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</si>
  <si>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</si>
  <si>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</si>
  <si>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</si>
  <si>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</si>
  <si>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</si>
  <si>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</si>
  <si>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</si>
  <si>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</si>
  <si>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</si>
  <si>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</si>
  <si>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</si>
  <si>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</si>
  <si>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</si>
  <si>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</si>
  <si>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</si>
  <si>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</si>
  <si>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</si>
  <si>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</si>
  <si>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</si>
  <si>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</si>
  <si>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</si>
  <si>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</si>
  <si>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</si>
  <si>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</si>
  <si>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</si>
  <si>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</si>
  <si>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</si>
  <si>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</si>
  <si>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</si>
  <si>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</si>
  <si>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</si>
  <si>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</si>
  <si>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</si>
  <si>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</si>
  <si>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</si>
  <si>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</si>
  <si>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</si>
  <si>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</si>
  <si>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</si>
  <si>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</si>
  <si>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</si>
  <si>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</si>
  <si>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</si>
  <si>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</si>
  <si>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</si>
  <si>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</si>
  <si>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</si>
  <si>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</si>
  <si>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</si>
  <si>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</si>
  <si>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</si>
  <si>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</si>
  <si>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</si>
  <si>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</si>
  <si>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</si>
  <si>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</si>
  <si>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</si>
  <si>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</si>
  <si>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</si>
  <si>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</si>
  <si>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</si>
  <si>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</si>
  <si>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</si>
  <si>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</si>
  <si>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</si>
  <si>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</si>
  <si>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</si>
  <si>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</si>
  <si>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</si>
  <si>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</si>
  <si>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</si>
  <si>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</si>
  <si>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</si>
  <si>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</si>
  <si>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</si>
  <si>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</si>
  <si>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</si>
  <si>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</si>
  <si>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</si>
  <si>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</si>
  <si>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</si>
  <si>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</si>
  <si>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</si>
  <si>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</si>
  <si>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</si>
  <si>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</si>
  <si>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</si>
  <si>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</si>
  <si>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</si>
  <si>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</si>
  <si>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</si>
  <si>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</si>
  <si>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</si>
  <si>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</si>
  <si>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</si>
  <si>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</si>
  <si>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</si>
  <si>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</si>
  <si>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</si>
  <si>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</si>
  <si>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</si>
  <si>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</si>
  <si>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</si>
  <si>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</si>
  <si>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</si>
  <si>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</si>
  <si>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</si>
  <si>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</si>
  <si>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</si>
  <si>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</si>
  <si>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</si>
  <si>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</si>
  <si>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</si>
  <si>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</si>
  <si>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</si>
  <si>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</si>
  <si>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</si>
  <si>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</si>
  <si>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</si>
  <si>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</si>
  <si>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</si>
  <si>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</si>
  <si>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</si>
  <si>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</si>
  <si>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</si>
  <si>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</si>
  <si>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</si>
  <si>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</si>
  <si>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</si>
  <si>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</si>
  <si>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</si>
  <si>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</si>
  <si>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</si>
  <si>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</si>
  <si>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</si>
  <si>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</si>
  <si>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</si>
  <si>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</si>
  <si>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</si>
  <si>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</si>
  <si>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</si>
  <si>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</si>
  <si>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</si>
  <si>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</si>
  <si>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</si>
  <si>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</si>
  <si>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</si>
  <si>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</si>
  <si>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</si>
  <si>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</si>
  <si>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</si>
  <si>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</si>
  <si>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</si>
  <si>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</si>
  <si>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</si>
  <si>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</si>
  <si>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</si>
  <si>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</si>
  <si>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</si>
  <si>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</si>
  <si>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</si>
  <si>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</si>
  <si>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</si>
  <si>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</si>
  <si>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</si>
  <si>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</si>
  <si>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</si>
  <si>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</si>
  <si>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</si>
  <si>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</si>
  <si>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</si>
  <si>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</si>
  <si>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</si>
  <si>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</si>
  <si>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</si>
  <si>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</si>
  <si>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</si>
  <si>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</si>
  <si>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</si>
  <si>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</si>
  <si>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</si>
  <si>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</si>
  <si>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</si>
  <si>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</si>
  <si>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</si>
  <si>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</si>
  <si>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</si>
  <si>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</si>
  <si>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</si>
  <si>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</si>
  <si>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</si>
  <si>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</si>
  <si>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</si>
  <si>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</si>
  <si>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</si>
  <si>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</si>
  <si>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</si>
  <si>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</si>
  <si>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</si>
  <si>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</si>
  <si>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</si>
  <si>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</si>
  <si>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</si>
  <si>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</si>
  <si>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</si>
  <si>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</si>
  <si>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</si>
  <si>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</si>
  <si>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</si>
  <si>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</si>
  <si>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</si>
  <si>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</si>
  <si>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</si>
  <si>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</si>
  <si>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</si>
  <si>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</si>
  <si>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</si>
  <si>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</si>
  <si>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</si>
  <si>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</si>
  <si>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</si>
  <si>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</si>
  <si>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</si>
  <si>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</si>
  <si>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</si>
  <si>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</si>
  <si>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</si>
  <si>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</si>
  <si>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</si>
  <si>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</si>
  <si>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</si>
  <si>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</si>
  <si>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</si>
  <si>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</si>
  <si>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</si>
  <si>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</si>
  <si>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</si>
  <si>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</si>
  <si>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</si>
  <si>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</si>
  <si>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</si>
  <si>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</si>
  <si>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</si>
  <si>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</si>
  <si>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</si>
  <si>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</si>
  <si>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</si>
  <si>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</si>
  <si>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</si>
  <si>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</si>
  <si>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</si>
  <si>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</si>
  <si>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</si>
  <si>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</si>
  <si>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</si>
  <si>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</si>
  <si>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</si>
  <si>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</si>
  <si>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</si>
  <si>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</si>
  <si>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</si>
  <si>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</si>
  <si>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</si>
  <si>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</si>
  <si>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</si>
  <si>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</si>
  <si>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</si>
  <si>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</si>
  <si>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</si>
  <si>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</si>
  <si>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</si>
  <si>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</si>
  <si>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</si>
  <si>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</si>
  <si>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</si>
  <si>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</si>
  <si>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</si>
  <si>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</si>
  <si>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</si>
  <si>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</si>
  <si>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</si>
  <si>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</si>
  <si>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</si>
  <si>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</si>
  <si>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</si>
  <si>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</si>
  <si>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</si>
  <si>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</si>
  <si>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</si>
  <si>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</si>
  <si>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</si>
  <si>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</si>
  <si>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</si>
  <si>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</si>
  <si>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</si>
  <si>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</si>
  <si>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</si>
  <si>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</si>
  <si>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</si>
  <si>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</si>
  <si>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</si>
  <si>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</si>
  <si>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</si>
  <si>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</si>
  <si>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</si>
  <si>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</si>
  <si>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</si>
  <si>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</si>
  <si>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</si>
  <si>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</si>
  <si>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</si>
  <si>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</si>
  <si>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</si>
  <si>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</si>
  <si>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</si>
  <si>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</si>
  <si>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</si>
  <si>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</si>
  <si>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</si>
  <si>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</si>
  <si>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</si>
  <si>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</si>
  <si>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</si>
  <si>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</si>
  <si>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</si>
  <si>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</si>
  <si>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</si>
  <si>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</si>
  <si>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</si>
  <si>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</si>
  <si>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</si>
  <si>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</si>
  <si>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</si>
  <si>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</si>
  <si>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</si>
  <si>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</si>
  <si>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</si>
  <si>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</si>
  <si>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</si>
  <si>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</si>
  <si>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</si>
  <si>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</si>
  <si>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</si>
  <si>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</si>
  <si>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</si>
  <si>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</si>
  <si>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</si>
  <si>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</si>
  <si>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</si>
  <si>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</si>
  <si>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</si>
  <si>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</si>
  <si>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</si>
  <si>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</si>
  <si>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</si>
  <si>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</si>
  <si>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</si>
  <si>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</si>
  <si>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</si>
  <si>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</si>
  <si>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</si>
  <si>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</si>
  <si>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</si>
  <si>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</si>
  <si>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</si>
  <si>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</si>
  <si>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</si>
  <si>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</si>
  <si>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</si>
  <si>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</si>
  <si>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</si>
  <si>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</si>
  <si>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</si>
  <si>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</si>
  <si>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</si>
  <si>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</si>
  <si>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</si>
  <si>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</si>
  <si>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</si>
  <si>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</si>
  <si>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</si>
  <si>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</si>
  <si>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</si>
  <si>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</si>
  <si>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</si>
  <si>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</si>
  <si>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</si>
  <si>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</si>
  <si>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</si>
  <si>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</si>
  <si>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</si>
  <si>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</si>
  <si>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</si>
  <si>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</si>
  <si>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</si>
  <si>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</si>
  <si>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</si>
  <si>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</si>
  <si>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</si>
  <si>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</si>
  <si>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</si>
  <si>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</si>
  <si>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</si>
  <si>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</si>
  <si>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</si>
  <si>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</si>
  <si>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</si>
  <si>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</si>
  <si>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</si>
  <si>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</si>
  <si>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</si>
  <si>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</si>
  <si>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</si>
  <si>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</si>
  <si>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</si>
  <si>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</si>
  <si>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</si>
  <si>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</si>
  <si>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</si>
  <si>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</si>
  <si>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</si>
  <si>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</si>
  <si>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</si>
  <si>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</si>
  <si>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</si>
  <si>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</si>
  <si>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</si>
  <si>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</si>
  <si>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</si>
  <si>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</si>
  <si>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</si>
  <si>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</si>
  <si>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</si>
  <si>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</si>
  <si>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</si>
  <si>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</si>
  <si>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</si>
  <si>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</si>
  <si>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</si>
  <si>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</si>
  <si>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</si>
  <si>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</si>
  <si>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</si>
  <si>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</si>
  <si>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</si>
  <si>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</si>
  <si>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</si>
  <si>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</si>
  <si>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</si>
  <si>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</si>
  <si>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</si>
  <si>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</si>
  <si>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</si>
  <si>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</si>
  <si>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</si>
  <si>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</si>
  <si>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</si>
  <si>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</si>
  <si>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</si>
  <si>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</si>
  <si>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</si>
  <si>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</si>
  <si>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</si>
  <si>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</si>
  <si>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</si>
  <si>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</si>
  <si>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</si>
  <si>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</si>
  <si>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</si>
  <si>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</si>
  <si>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</si>
  <si>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</si>
  <si>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</si>
  <si>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</si>
  <si>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</si>
  <si>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</si>
  <si>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</si>
  <si>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</si>
  <si>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</si>
  <si>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</si>
  <si>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</si>
  <si>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</si>
  <si>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</si>
  <si>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</si>
  <si>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</si>
  <si>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</si>
  <si>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</si>
  <si>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</si>
  <si>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</si>
  <si>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</si>
  <si>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</si>
  <si>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</si>
  <si>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</si>
  <si>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</si>
  <si>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</si>
  <si>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</si>
  <si>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</si>
  <si>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</si>
  <si>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</si>
  <si>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</si>
  <si>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</si>
  <si>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</si>
  <si>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</si>
  <si>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</si>
  <si>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</si>
  <si>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</si>
  <si>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</si>
  <si>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</si>
  <si>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</si>
  <si>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</si>
  <si>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</si>
  <si>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</si>
  <si>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</si>
  <si>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</si>
  <si>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</si>
  <si>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</si>
  <si>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</si>
  <si>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</si>
  <si>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</si>
  <si>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</si>
  <si>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</si>
  <si>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</si>
  <si>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</si>
  <si>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</si>
  <si>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</si>
  <si>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</si>
  <si>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</si>
  <si>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</si>
  <si>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</si>
  <si>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</si>
  <si>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</si>
  <si>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</si>
  <si>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</si>
  <si>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</si>
  <si>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</si>
  <si>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</si>
  <si>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</si>
  <si>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</si>
  <si>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</si>
  <si>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</si>
  <si>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</si>
  <si>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</si>
  <si>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</si>
  <si>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</si>
  <si>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</si>
  <si>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</si>
  <si>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</si>
  <si>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</si>
  <si>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</si>
  <si>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</si>
  <si>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</si>
  <si>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</si>
  <si>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</si>
  <si>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</si>
  <si>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</si>
  <si>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</si>
  <si>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</si>
  <si>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</si>
  <si>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</si>
  <si>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</si>
  <si>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</si>
  <si>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</si>
  <si>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</si>
  <si>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</si>
  <si>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</si>
  <si>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</si>
  <si>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</si>
  <si>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</si>
  <si>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</si>
  <si>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</si>
  <si>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</si>
  <si>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</si>
  <si>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</si>
  <si>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</si>
  <si>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</si>
  <si>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</si>
  <si>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</si>
  <si>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</si>
  <si>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</si>
  <si>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</si>
  <si>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</si>
  <si>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</si>
  <si>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</si>
  <si>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</si>
  <si>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</si>
  <si>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</si>
  <si>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</si>
  <si>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</si>
  <si>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</si>
  <si>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</si>
  <si>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</si>
  <si>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</si>
  <si>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</si>
  <si>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</si>
  <si>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</si>
  <si>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</si>
  <si>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</si>
  <si>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</si>
  <si>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</si>
  <si>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</si>
  <si>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</si>
  <si>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</si>
  <si>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</si>
  <si>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</si>
  <si>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</si>
  <si>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</si>
  <si>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</si>
  <si>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</si>
  <si>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</si>
  <si>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</si>
  <si>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</si>
  <si>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</si>
  <si>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</si>
  <si>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</si>
  <si>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</si>
  <si>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</si>
  <si>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</si>
  <si>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</si>
  <si>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</si>
  <si>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</si>
  <si>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</si>
  <si>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</si>
  <si>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</si>
  <si>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</si>
  <si>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</si>
  <si>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</si>
  <si>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</si>
  <si>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</si>
  <si>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</si>
  <si>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</si>
  <si>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</si>
  <si>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</si>
  <si>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</si>
  <si>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</si>
  <si>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</si>
  <si>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</si>
  <si>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</si>
  <si>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</si>
  <si>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</si>
  <si>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</si>
  <si>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</si>
  <si>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</si>
  <si>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</si>
  <si>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</si>
  <si>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</si>
  <si>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</si>
  <si>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</si>
  <si>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</si>
  <si>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</si>
  <si>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</si>
  <si>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</si>
  <si>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</si>
  <si>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</si>
  <si>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</si>
  <si>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</si>
  <si>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</si>
  <si>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</si>
  <si>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</si>
  <si>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</si>
  <si>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</si>
  <si>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</si>
  <si>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</si>
  <si>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</si>
  <si>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</si>
  <si>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</si>
  <si>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</si>
  <si>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</si>
  <si>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</si>
  <si>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</si>
  <si>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</si>
  <si>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</si>
  <si>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</si>
  <si>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</si>
  <si>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</si>
  <si>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</si>
  <si>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</si>
  <si>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</si>
  <si>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</si>
  <si>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</si>
  <si>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</si>
  <si>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</si>
  <si>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</si>
  <si>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</si>
  <si>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</si>
  <si>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</si>
  <si>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</si>
  <si>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</si>
  <si>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</si>
  <si>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</si>
  <si>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</si>
  <si>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</si>
  <si>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</si>
  <si>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</si>
  <si>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</si>
  <si>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</si>
  <si>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</si>
  <si>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</si>
  <si>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</si>
  <si>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</si>
  <si>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</si>
  <si>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</si>
  <si>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</si>
  <si>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</si>
  <si>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</si>
  <si>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</si>
  <si>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</si>
  <si>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</si>
  <si>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</si>
  <si>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</si>
  <si>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</si>
  <si>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</si>
  <si>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</si>
  <si>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</si>
  <si>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</si>
  <si>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</si>
  <si>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</si>
  <si>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</si>
  <si>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</si>
  <si>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</si>
  <si>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</si>
  <si>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</si>
  <si>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</si>
  <si>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</si>
  <si>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</si>
  <si>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</si>
  <si>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</si>
  <si>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</si>
  <si>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</si>
  <si>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</si>
  <si>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</si>
  <si>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</si>
  <si>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</si>
  <si>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</si>
  <si>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</si>
  <si>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</si>
  <si>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</si>
  <si>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</si>
  <si>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</si>
  <si>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</si>
  <si>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</si>
  <si>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</si>
  <si>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</si>
  <si>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</si>
  <si>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</si>
  <si>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</si>
  <si>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</si>
  <si>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</si>
  <si>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</si>
  <si>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</si>
  <si>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</si>
  <si>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</si>
  <si>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</si>
  <si>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</si>
  <si>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</si>
  <si>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</si>
  <si>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</si>
  <si>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</si>
  <si>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</si>
  <si>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</si>
  <si>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</si>
  <si>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</si>
  <si>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</si>
  <si>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</si>
  <si>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</si>
  <si>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</si>
  <si>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</si>
  <si>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</si>
  <si>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</si>
  <si>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</si>
  <si>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</si>
  <si>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</si>
  <si>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</si>
  <si>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</si>
  <si>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</si>
  <si>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</si>
  <si>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</si>
  <si>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</si>
  <si>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</si>
  <si>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</si>
  <si>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</si>
  <si>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</si>
  <si>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</si>
  <si>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</si>
  <si>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</si>
  <si>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</si>
  <si>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</si>
  <si>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</si>
  <si>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</si>
  <si>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</si>
  <si>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</si>
  <si>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</si>
  <si>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</si>
  <si>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</si>
  <si>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</si>
  <si>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</si>
  <si>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</si>
  <si>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</si>
  <si>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</si>
  <si>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</si>
  <si>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</si>
  <si>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</si>
  <si>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</si>
  <si>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</si>
  <si>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</si>
  <si>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</si>
  <si>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</si>
  <si>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</si>
  <si>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</si>
  <si>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</si>
  <si>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</si>
  <si>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</si>
  <si>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</si>
  <si>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</si>
  <si>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</si>
  <si>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</si>
  <si>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</si>
  <si>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</si>
  <si>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</si>
  <si>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</si>
  <si>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</si>
  <si>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</si>
  <si>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</si>
  <si>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</si>
  <si>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</si>
  <si>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</si>
  <si>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</si>
  <si>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</si>
  <si>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</si>
  <si>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</si>
  <si>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</si>
  <si>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</si>
  <si>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</si>
  <si>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</si>
  <si>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</si>
  <si>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</si>
  <si>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</si>
  <si>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</si>
  <si>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</si>
  <si>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</si>
  <si>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</si>
  <si>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</si>
  <si>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</si>
  <si>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</si>
  <si>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</si>
  <si>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</si>
  <si>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</si>
  <si>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</si>
  <si>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</si>
  <si>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</si>
  <si>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</si>
  <si>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</si>
  <si>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</si>
  <si>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</si>
  <si>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</si>
  <si>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</si>
  <si>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</si>
  <si>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</si>
  <si>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</si>
  <si>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</si>
  <si>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</si>
  <si>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</si>
  <si>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</si>
  <si>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</si>
  <si>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</si>
  <si>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</si>
  <si>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</si>
  <si>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</si>
  <si>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</si>
  <si>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</si>
  <si>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</si>
  <si>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</si>
  <si>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</si>
  <si>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</si>
  <si>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</si>
  <si>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</si>
  <si>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</si>
  <si>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</si>
  <si>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</si>
  <si>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</si>
  <si>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</si>
  <si>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</si>
  <si>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</si>
  <si>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</si>
  <si>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</si>
  <si>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</si>
  <si>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</si>
  <si>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</si>
  <si>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</si>
  <si>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</si>
  <si>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</si>
  <si>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</si>
  <si>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</si>
  <si>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</si>
  <si>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</si>
  <si>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</si>
  <si>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</si>
  <si>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</si>
  <si>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</si>
  <si>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</si>
  <si>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</si>
  <si>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</si>
  <si>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</si>
  <si>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</si>
  <si>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</si>
  <si>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</si>
  <si>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</si>
  <si>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</si>
  <si>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</si>
  <si>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</si>
  <si>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</si>
  <si>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</si>
  <si>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</si>
  <si>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</si>
  <si>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</si>
  <si>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</si>
  <si>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</si>
  <si>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</si>
  <si>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</si>
  <si>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</si>
  <si>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</si>
  <si>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</si>
  <si>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</si>
  <si>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</si>
  <si>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</si>
  <si>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</si>
  <si>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</si>
  <si>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</si>
  <si>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</si>
  <si>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</si>
  <si>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</si>
  <si>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</si>
  <si>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</si>
  <si>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</si>
  <si>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</si>
  <si>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</si>
  <si>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</si>
  <si>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</si>
  <si>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</si>
  <si>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</si>
  <si>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</si>
  <si>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</si>
  <si>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</si>
  <si>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</si>
  <si>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</si>
  <si>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</si>
  <si>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</si>
  <si>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</si>
  <si>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</si>
  <si>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</si>
  <si>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</si>
  <si>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</si>
  <si>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</si>
  <si>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</si>
  <si>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</si>
  <si>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</si>
  <si>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</si>
  <si>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</si>
  <si>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</si>
  <si>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</si>
  <si>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</si>
  <si>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</si>
  <si>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</si>
  <si>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</si>
  <si>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</si>
  <si>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</si>
  <si>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</si>
  <si>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</si>
  <si>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</si>
  <si>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</si>
  <si>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</si>
  <si>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</si>
  <si>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</si>
  <si>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</si>
  <si>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</si>
  <si>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</si>
  <si>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</si>
  <si>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</si>
  <si>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</si>
  <si>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</si>
  <si>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</si>
  <si>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</si>
  <si>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</si>
  <si>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</si>
  <si>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</si>
  <si>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</si>
  <si>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</si>
  <si>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</si>
  <si>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</si>
  <si>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</si>
  <si>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</si>
  <si>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</si>
  <si>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</si>
  <si>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</si>
  <si>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</si>
  <si>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</si>
  <si>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</si>
  <si>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</si>
  <si>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</si>
  <si>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</si>
  <si>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</si>
  <si>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</si>
  <si>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</si>
  <si>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</si>
  <si>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</si>
  <si>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</si>
  <si>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</si>
  <si>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</si>
  <si>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</si>
  <si>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</si>
  <si>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</si>
  <si>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</si>
  <si>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</si>
  <si>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</si>
  <si>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</si>
  <si>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</si>
  <si>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</si>
  <si>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</si>
  <si>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</si>
  <si>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</si>
  <si>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</si>
  <si>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</si>
  <si>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</si>
  <si>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</si>
  <si>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</si>
  <si>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</si>
  <si>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</si>
  <si>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</si>
  <si>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</si>
  <si>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</si>
  <si>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</si>
  <si>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</si>
  <si>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</si>
  <si>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</si>
  <si>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</si>
  <si>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</si>
  <si>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</si>
  <si>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</si>
  <si>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</si>
  <si>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</si>
  <si>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</si>
  <si>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</si>
  <si>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</si>
  <si>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</si>
  <si>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</si>
  <si>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</si>
  <si>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</si>
  <si>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</si>
  <si>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</si>
  <si>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</si>
  <si>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</si>
  <si>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</si>
  <si>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</si>
  <si>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</si>
  <si>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</si>
  <si>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</si>
  <si>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</si>
  <si>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</si>
  <si>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</si>
  <si>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</si>
  <si>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</si>
  <si>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</si>
  <si>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</si>
  <si>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</si>
  <si>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</si>
  <si>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</si>
  <si>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</si>
  <si>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</si>
  <si>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</si>
  <si>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</si>
  <si>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</si>
  <si>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</si>
  <si>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</si>
  <si>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</si>
  <si>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</si>
  <si>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</si>
  <si>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</si>
  <si>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</si>
  <si>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</si>
  <si>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</si>
  <si>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</si>
  <si>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</si>
  <si>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</si>
  <si>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</si>
  <si>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</si>
  <si>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</si>
  <si>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</si>
  <si>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</si>
  <si>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</si>
  <si>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</si>
  <si>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</si>
  <si>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</si>
  <si>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</si>
  <si>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</si>
  <si>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</si>
  <si>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</si>
  <si>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</si>
  <si>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</si>
  <si>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</si>
  <si>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</si>
  <si>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</si>
  <si>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</si>
  <si>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</si>
  <si>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</si>
  <si>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</si>
  <si>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</si>
  <si>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</si>
  <si>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</si>
  <si>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</si>
  <si>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</si>
  <si>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</si>
  <si>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</si>
  <si>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</si>
  <si>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</si>
  <si>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</si>
  <si>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</si>
  <si>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</si>
  <si>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</si>
  <si>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</si>
  <si>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</si>
  <si>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</si>
  <si>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</si>
  <si>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</si>
  <si>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</si>
  <si>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</si>
  <si>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</si>
  <si>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</si>
  <si>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</si>
  <si>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</si>
  <si>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</si>
  <si>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</si>
  <si>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</si>
  <si>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</si>
  <si>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</si>
  <si>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</si>
  <si>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</si>
  <si>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</si>
  <si>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</si>
  <si>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</si>
  <si>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</si>
  <si>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</si>
  <si>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</si>
  <si>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</si>
  <si>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</si>
  <si>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</si>
  <si>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</si>
  <si>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</si>
  <si>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</si>
  <si>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</si>
  <si>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</si>
  <si>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</si>
  <si>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</si>
  <si>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</si>
  <si>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</si>
  <si>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</si>
  <si>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</si>
  <si>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</si>
  <si>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</si>
  <si>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</si>
  <si>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</si>
  <si>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</si>
  <si>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</si>
  <si>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</si>
  <si>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</si>
  <si>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</si>
  <si>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</si>
  <si>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</si>
  <si>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</si>
  <si>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</si>
  <si>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</si>
  <si>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</si>
  <si>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</si>
  <si>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</si>
  <si>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</si>
  <si>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</si>
  <si>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</si>
  <si>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</si>
  <si>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</si>
  <si>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</si>
  <si>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</si>
  <si>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</si>
  <si>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</si>
  <si>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</si>
  <si>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</si>
  <si>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</si>
  <si>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</si>
  <si>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</si>
  <si>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</si>
  <si>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</si>
  <si>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</si>
  <si>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</si>
  <si>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</si>
  <si>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</si>
  <si>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</si>
  <si>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</si>
  <si>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</si>
  <si>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</si>
  <si>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</si>
  <si>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</si>
  <si>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</si>
  <si>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</si>
  <si>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</si>
  <si>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</si>
  <si>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</si>
  <si>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</si>
  <si>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</si>
  <si>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</si>
  <si>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</si>
  <si>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</si>
  <si>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</si>
  <si>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</si>
  <si>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</si>
  <si>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</si>
  <si>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</si>
  <si>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</si>
  <si>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</si>
  <si>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</si>
  <si>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</si>
  <si>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</si>
  <si>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</si>
  <si>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</si>
  <si>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</si>
  <si>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</si>
  <si>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</si>
  <si>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</si>
  <si>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</si>
  <si>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</si>
  <si>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</si>
  <si>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</si>
  <si>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</si>
  <si>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</si>
  <si>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</si>
  <si>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</si>
  <si>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</si>
  <si>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</si>
  <si>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</si>
  <si>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</si>
  <si>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</si>
  <si>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</si>
  <si>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</si>
  <si>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</si>
  <si>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</si>
  <si>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</si>
  <si>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</si>
  <si>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</si>
  <si>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</si>
  <si>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</si>
  <si>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</si>
  <si>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</si>
  <si>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</si>
  <si>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</si>
  <si>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</si>
  <si>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</si>
  <si>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</si>
  <si>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</si>
  <si>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</si>
  <si>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</si>
  <si>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</si>
  <si>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</si>
  <si>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</si>
  <si>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</si>
  <si>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</si>
  <si>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</si>
  <si>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</si>
  <si>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</si>
  <si>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</si>
  <si>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</si>
  <si>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</si>
  <si>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</si>
  <si>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</si>
  <si>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</si>
  <si>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</si>
  <si>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</si>
  <si>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</si>
  <si>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</si>
  <si>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</si>
  <si>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</si>
  <si>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</si>
  <si>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</si>
  <si>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</si>
  <si>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</si>
  <si>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</si>
  <si>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</si>
  <si>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</si>
  <si>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</si>
  <si>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</si>
  <si>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</si>
  <si>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</si>
  <si>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</si>
  <si>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</si>
  <si>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</si>
  <si>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</si>
  <si>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</si>
  <si>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</si>
  <si>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</si>
  <si>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</si>
  <si>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</si>
  <si>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</si>
  <si>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</si>
  <si>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</si>
  <si>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</si>
  <si>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</si>
  <si>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</si>
  <si>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</si>
  <si>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</si>
  <si>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</si>
  <si>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</si>
  <si>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</si>
  <si>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</si>
  <si>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</si>
  <si>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</si>
  <si>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</si>
  <si>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</si>
  <si>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</si>
  <si>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</si>
  <si>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</si>
  <si>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</si>
  <si>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</si>
  <si>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</si>
  <si>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</si>
  <si>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</si>
  <si>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</si>
  <si>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</si>
  <si>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</si>
  <si>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</si>
  <si>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</si>
  <si>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</si>
  <si>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</si>
  <si>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</si>
  <si>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</si>
  <si>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</si>
  <si>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</si>
  <si>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</si>
  <si>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</si>
  <si>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</si>
  <si>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</si>
  <si>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</si>
  <si>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</si>
  <si>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</si>
  <si>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</si>
  <si>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</si>
  <si>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</si>
  <si>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</si>
  <si>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</si>
  <si>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</si>
  <si>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</si>
  <si>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</si>
  <si>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</si>
  <si>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</si>
  <si>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</si>
  <si>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</si>
  <si>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</si>
  <si>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</si>
  <si>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</si>
  <si>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</si>
  <si>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</si>
  <si>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</si>
  <si>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</si>
  <si>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</si>
  <si>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</si>
  <si>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</si>
  <si>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</si>
  <si>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</si>
  <si>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</si>
  <si>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</si>
  <si>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</si>
  <si>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</si>
  <si>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</si>
  <si>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</si>
  <si>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</si>
  <si>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</si>
  <si>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</si>
  <si>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</si>
  <si>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</si>
  <si>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</si>
  <si>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</si>
  <si>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</si>
  <si>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</si>
  <si>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</si>
  <si>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</si>
  <si>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</si>
  <si>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</si>
  <si>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</si>
  <si>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</si>
  <si>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</si>
  <si>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</si>
  <si>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</si>
  <si>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</si>
  <si>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</si>
  <si>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</si>
  <si>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</si>
  <si>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</si>
  <si>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</si>
  <si>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</si>
  <si>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</si>
  <si>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</si>
  <si>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</si>
  <si>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</si>
  <si>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</si>
  <si>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</si>
  <si>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</si>
  <si>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</si>
  <si>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</si>
  <si>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</si>
  <si>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</si>
  <si>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</si>
  <si>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</si>
  <si>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</si>
  <si>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</si>
  <si>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</si>
  <si>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</si>
  <si>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</si>
  <si>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</si>
  <si>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</si>
  <si>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</si>
  <si>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</si>
  <si>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</si>
  <si>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</si>
  <si>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</si>
  <si>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</si>
  <si>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</si>
  <si>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</si>
  <si>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</si>
  <si>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</si>
  <si>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</si>
  <si>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</si>
  <si>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</si>
  <si>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</si>
  <si>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</si>
  <si>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</si>
  <si>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</si>
  <si>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</si>
  <si>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</si>
  <si>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</si>
  <si>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</si>
  <si>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</si>
  <si>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</si>
  <si>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</si>
  <si>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</si>
  <si>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</si>
  <si>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</si>
  <si>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</si>
  <si>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</si>
  <si>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</si>
  <si>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</si>
  <si>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</si>
  <si>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</si>
  <si>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</si>
  <si>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</si>
  <si>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</si>
  <si>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</si>
  <si>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</si>
  <si>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</si>
  <si>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</si>
  <si>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</si>
  <si>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</si>
  <si>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</si>
  <si>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</si>
  <si>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</si>
  <si>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</si>
  <si>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</si>
  <si>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</si>
  <si>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</si>
  <si>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</si>
  <si>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</si>
  <si>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</si>
  <si>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</si>
  <si>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</si>
  <si>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</si>
  <si>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</si>
  <si>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</si>
  <si>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</si>
  <si>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</si>
  <si>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</si>
  <si>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</si>
  <si>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</si>
  <si>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</si>
  <si>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</si>
  <si>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</si>
  <si>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</si>
  <si>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</si>
  <si>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</si>
  <si>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</si>
  <si>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</si>
  <si>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</si>
  <si>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</si>
  <si>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</si>
  <si>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</si>
  <si>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</si>
  <si>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</si>
  <si>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</si>
  <si>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</si>
  <si>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</si>
  <si>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</si>
  <si>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</si>
  <si>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</si>
  <si>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</si>
  <si>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</si>
  <si>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</si>
  <si>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</si>
  <si>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</si>
  <si>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</si>
  <si>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</si>
  <si>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</si>
  <si>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</si>
  <si>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</si>
  <si>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</si>
  <si>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</si>
  <si>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</si>
  <si>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</si>
  <si>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</si>
  <si>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</si>
  <si>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</si>
  <si>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</si>
  <si>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</si>
  <si>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</si>
  <si>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</si>
  <si>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</si>
  <si>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</si>
  <si>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</si>
  <si>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</si>
  <si>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</si>
  <si>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</si>
  <si>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</si>
  <si>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</si>
  <si>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</si>
  <si>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</si>
  <si>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</si>
  <si>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</si>
  <si>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</si>
  <si>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</si>
  <si>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</si>
  <si>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</si>
  <si>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</si>
  <si>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</si>
  <si>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</si>
  <si>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</si>
  <si>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</si>
  <si>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</si>
  <si>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</si>
  <si>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</si>
  <si>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</si>
  <si>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</si>
  <si>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</si>
  <si>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</si>
  <si>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</si>
  <si>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</si>
  <si>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</si>
  <si>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</si>
  <si>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</si>
  <si>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</si>
  <si>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</si>
  <si>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</si>
  <si>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</si>
  <si>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</si>
  <si>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</si>
  <si>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</si>
  <si>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</si>
  <si>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</si>
  <si>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</si>
  <si>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</si>
  <si>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</si>
  <si>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</si>
  <si>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</si>
  <si>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</si>
  <si>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</si>
  <si>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</si>
  <si>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</si>
  <si>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</si>
  <si>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</si>
  <si>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</si>
  <si>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</si>
  <si>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</si>
  <si>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</si>
  <si>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</si>
  <si>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</si>
  <si>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</si>
  <si>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</si>
  <si>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</si>
  <si>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</si>
  <si>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</si>
  <si>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</si>
  <si>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</si>
  <si>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</si>
  <si>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</si>
  <si>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</si>
  <si>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</si>
  <si>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</si>
  <si>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</si>
  <si>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</si>
  <si>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</si>
  <si>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</si>
  <si>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</si>
  <si>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</si>
  <si>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</si>
  <si>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</si>
  <si>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</si>
  <si>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</si>
  <si>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</si>
  <si>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</si>
  <si>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</si>
  <si>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</si>
  <si>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</si>
  <si>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</si>
  <si>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</si>
  <si>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</si>
  <si>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</si>
  <si>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</si>
  <si>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</si>
  <si>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</si>
  <si>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</si>
  <si>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</si>
  <si>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</si>
  <si>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</si>
  <si>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</si>
  <si>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</si>
  <si>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</si>
  <si>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</si>
  <si>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</si>
  <si>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</si>
  <si>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</si>
  <si>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</si>
  <si>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</si>
  <si>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</si>
  <si>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</si>
  <si>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</si>
  <si>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</si>
  <si>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</si>
  <si>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</si>
  <si>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</si>
  <si>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</si>
  <si>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</si>
  <si>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</si>
  <si>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</si>
  <si>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</si>
  <si>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</si>
  <si>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</si>
  <si>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</si>
  <si>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</si>
  <si>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</si>
  <si>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</si>
  <si>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</si>
  <si>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</si>
  <si>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</si>
  <si>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</si>
  <si>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</si>
  <si>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</si>
  <si>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</si>
  <si>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</si>
  <si>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</si>
  <si>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</si>
  <si>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</si>
  <si>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</si>
  <si>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</si>
  <si>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</si>
  <si>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</si>
  <si>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</si>
  <si>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</si>
  <si>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</si>
  <si>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</si>
  <si>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</si>
  <si>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</si>
  <si>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</si>
  <si>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</si>
  <si>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</si>
  <si>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</si>
  <si>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</si>
  <si>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</si>
  <si>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</si>
  <si>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</si>
  <si>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</si>
  <si>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</si>
  <si>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</si>
  <si>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</si>
  <si>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</si>
  <si>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</si>
  <si>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</si>
  <si>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</si>
  <si>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</si>
  <si>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</si>
  <si>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</si>
  <si>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</si>
  <si>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</si>
  <si>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</si>
  <si>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</si>
  <si>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</si>
  <si>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</si>
  <si>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</si>
  <si>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</si>
  <si>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</si>
  <si>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</si>
  <si>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</si>
  <si>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</si>
  <si>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</si>
  <si>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</si>
  <si>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</si>
  <si>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</si>
  <si>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</si>
  <si>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</si>
  <si>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</si>
  <si>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</si>
  <si>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</si>
  <si>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</si>
  <si>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</si>
  <si>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</si>
  <si>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</si>
  <si>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</si>
  <si>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</si>
  <si>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</si>
  <si>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</si>
  <si>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</si>
  <si>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</si>
  <si>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</si>
  <si>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</si>
  <si>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</si>
  <si>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</si>
  <si>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</si>
  <si>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</si>
  <si>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</si>
  <si>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</si>
  <si>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</si>
  <si>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</si>
  <si>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</si>
  <si>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</si>
  <si>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</si>
  <si>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</si>
  <si>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</si>
  <si>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</si>
  <si>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</si>
  <si>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</si>
  <si>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</si>
  <si>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</si>
  <si>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</si>
  <si>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</si>
  <si>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</si>
  <si>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</si>
  <si>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</si>
  <si>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</si>
  <si>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</si>
  <si>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</si>
  <si>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</si>
  <si>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</si>
  <si>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</si>
  <si>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</si>
  <si>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</si>
  <si>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</si>
  <si>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</si>
  <si>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</si>
  <si>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</si>
  <si>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</si>
  <si>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</si>
  <si>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</si>
  <si>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</si>
  <si>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</si>
  <si>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</si>
  <si>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</si>
  <si>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</si>
  <si>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</si>
  <si>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</si>
  <si>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</si>
  <si>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</si>
  <si>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</si>
  <si>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</si>
  <si>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</si>
  <si>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</si>
  <si>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</si>
  <si>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</si>
  <si>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</si>
  <si>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</si>
  <si>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</si>
  <si>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</si>
  <si>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</si>
  <si>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</si>
  <si>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</si>
  <si>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</si>
  <si>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</si>
  <si>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</si>
  <si>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</si>
  <si>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</si>
  <si>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</si>
  <si>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</si>
  <si>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</si>
  <si>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</si>
  <si>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</si>
  <si>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</si>
  <si>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</si>
  <si>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</si>
  <si>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</si>
  <si>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</si>
  <si>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</si>
  <si>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</si>
  <si>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</si>
  <si>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</si>
  <si>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</si>
  <si>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</si>
  <si>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</si>
  <si>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</si>
  <si>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</si>
  <si>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</si>
  <si>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</si>
  <si>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</si>
  <si>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</si>
  <si>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</si>
  <si>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</si>
  <si>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</si>
  <si>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</si>
  <si>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</si>
  <si>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</si>
  <si>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</si>
  <si>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</si>
  <si>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</si>
  <si>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</si>
  <si>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</si>
  <si>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</si>
  <si>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</si>
  <si>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</si>
  <si>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</si>
  <si>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</si>
  <si>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</si>
  <si>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</si>
  <si>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</si>
  <si>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</si>
  <si>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</si>
  <si>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</si>
  <si>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</si>
  <si>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</si>
  <si>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</si>
  <si>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</si>
  <si>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</si>
  <si>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</si>
  <si>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</si>
  <si>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</si>
  <si>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</si>
  <si>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</si>
  <si>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</si>
  <si>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</si>
  <si>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</si>
  <si>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</si>
  <si>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</si>
  <si>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</si>
  <si>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</si>
  <si>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</si>
  <si>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</si>
  <si>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</si>
  <si>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</si>
  <si>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</si>
  <si>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</si>
  <si>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</si>
  <si>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</si>
  <si>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</si>
  <si>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</si>
  <si>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</si>
  <si>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</si>
  <si>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</si>
  <si>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</si>
  <si>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</si>
  <si>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</si>
  <si>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</si>
  <si>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</si>
  <si>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</si>
  <si>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</si>
  <si>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</si>
  <si>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</si>
  <si>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</si>
  <si>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</si>
  <si>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</si>
  <si>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</si>
  <si>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</si>
  <si>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</si>
  <si>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</si>
  <si>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</si>
  <si>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</si>
  <si>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</si>
  <si>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</si>
  <si>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</si>
  <si>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</si>
  <si>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</si>
  <si>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</si>
  <si>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</si>
  <si>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</si>
  <si>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</si>
  <si>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</si>
  <si>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</si>
  <si>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</si>
  <si>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</si>
  <si>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</si>
  <si>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</si>
  <si>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</si>
  <si>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</si>
  <si>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</si>
  <si>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</si>
  <si>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</si>
  <si>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</si>
  <si>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</si>
  <si>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</si>
  <si>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</si>
  <si>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</si>
  <si>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</si>
  <si>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</si>
  <si>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</si>
  <si>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</si>
  <si>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</si>
  <si>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</si>
  <si>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</si>
  <si>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</si>
  <si>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</si>
  <si>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</si>
  <si>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</si>
  <si>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</si>
  <si>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</si>
  <si>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</si>
  <si>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</si>
  <si>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</si>
  <si>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</si>
  <si>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</si>
  <si>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</si>
  <si>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</si>
  <si>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</si>
  <si>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</si>
  <si>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</si>
  <si>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</si>
  <si>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</si>
  <si>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</si>
  <si>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</si>
  <si>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</si>
  <si>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</si>
  <si>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</si>
  <si>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</si>
  <si>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</si>
  <si>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</si>
  <si>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</si>
  <si>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</si>
  <si>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</si>
  <si>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</si>
  <si>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</si>
  <si>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</si>
  <si>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</si>
  <si>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</si>
  <si>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</si>
  <si>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</si>
  <si>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</si>
  <si>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</si>
  <si>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</si>
  <si>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</si>
  <si>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</si>
  <si>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</si>
  <si>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</si>
  <si>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</si>
  <si>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</si>
  <si>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</si>
  <si>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</si>
  <si>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</si>
  <si>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</si>
  <si>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</si>
  <si>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</si>
  <si>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</si>
  <si>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</si>
  <si>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</si>
  <si>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</si>
  <si>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</si>
  <si>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</si>
  <si>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</si>
  <si>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</si>
  <si>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</si>
  <si>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</si>
  <si>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</si>
  <si>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</si>
  <si>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</si>
  <si>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</si>
  <si>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</si>
  <si>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</si>
  <si>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</si>
  <si>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</si>
  <si>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</si>
  <si>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</si>
  <si>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</si>
  <si>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</si>
  <si>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</si>
  <si>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</si>
  <si>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</si>
  <si>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</si>
  <si>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</si>
  <si>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</si>
  <si>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</si>
  <si>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</si>
  <si>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</si>
  <si>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</si>
  <si>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</si>
  <si>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</si>
  <si>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</si>
  <si>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</si>
  <si>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</si>
  <si>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</si>
  <si>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</si>
  <si>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</si>
  <si>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</si>
  <si>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</si>
  <si>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</si>
  <si>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</si>
  <si>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</si>
  <si>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</si>
  <si>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</si>
  <si>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</si>
  <si>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</si>
  <si>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</si>
  <si>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</si>
  <si>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</si>
  <si>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</si>
  <si>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</si>
  <si>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</si>
  <si>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</si>
  <si>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</si>
  <si>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</si>
  <si>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</si>
  <si>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</si>
  <si>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</si>
  <si>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</si>
  <si>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</si>
  <si>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</si>
  <si>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</si>
  <si>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</si>
  <si>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</si>
  <si>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</si>
  <si>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</si>
  <si>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</si>
  <si>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</si>
  <si>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</si>
  <si>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</si>
  <si>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</si>
  <si>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</si>
  <si>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</si>
  <si>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</si>
  <si>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</si>
  <si>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</si>
  <si>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</si>
  <si>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</si>
  <si>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</si>
  <si>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</si>
  <si>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</si>
  <si>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</si>
  <si>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</si>
  <si>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</si>
  <si>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</si>
  <si>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</si>
  <si>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</si>
  <si>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</si>
  <si>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</si>
  <si>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</si>
  <si>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</si>
  <si>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</si>
  <si>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</si>
  <si>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</si>
  <si>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</si>
  <si>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</si>
  <si>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</si>
  <si>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</si>
  <si>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</si>
  <si>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</si>
  <si>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</si>
  <si>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</si>
  <si>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</si>
  <si>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</si>
  <si>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</si>
  <si>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</si>
  <si>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</si>
  <si>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</si>
  <si>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</si>
  <si>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</si>
  <si>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</si>
  <si>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</si>
  <si>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</si>
  <si>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</si>
  <si>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</si>
  <si>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</si>
  <si>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</si>
  <si>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</si>
  <si>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</si>
  <si>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</si>
  <si>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</si>
  <si>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</si>
  <si>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</si>
  <si>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</si>
  <si>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</si>
  <si>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</si>
  <si>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</si>
  <si>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</si>
  <si>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</si>
  <si>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</si>
  <si>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</si>
  <si>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</si>
  <si>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</si>
  <si>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</si>
  <si>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</si>
  <si>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</si>
  <si>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</si>
  <si>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</si>
  <si>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</si>
  <si>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</si>
  <si>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</si>
  <si>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</si>
  <si>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</si>
  <si>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</si>
  <si>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</si>
  <si>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</si>
  <si>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</si>
  <si>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</si>
  <si>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</si>
  <si>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</si>
  <si>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</si>
  <si>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</si>
  <si>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</si>
  <si>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</si>
  <si>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</si>
  <si>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</si>
  <si>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</si>
  <si>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</si>
  <si>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</si>
  <si>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</si>
  <si>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</si>
  <si>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</si>
  <si>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</si>
  <si>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</si>
  <si>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</si>
  <si>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</si>
  <si>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</si>
  <si>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</si>
  <si>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</si>
  <si>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</si>
  <si>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</si>
  <si>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</si>
  <si>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</si>
  <si>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</si>
  <si>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</si>
  <si>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</si>
  <si>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</si>
  <si>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</si>
  <si>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</si>
  <si>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</si>
  <si>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</si>
  <si>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</si>
  <si>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</si>
  <si>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</si>
  <si>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</si>
  <si>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</si>
  <si>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</si>
  <si>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</si>
  <si>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</si>
  <si>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</si>
  <si>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</si>
  <si>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</si>
  <si>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</si>
  <si>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</si>
  <si>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</si>
  <si>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</si>
  <si>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</si>
  <si>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</si>
  <si>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</si>
  <si>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</si>
  <si>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</si>
  <si>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</si>
  <si>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</si>
  <si>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</si>
  <si>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</si>
  <si>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</si>
  <si>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</si>
  <si>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</si>
  <si>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</si>
  <si>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</si>
  <si>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</si>
  <si>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</si>
  <si>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</si>
  <si>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</si>
  <si>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</si>
  <si>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</si>
  <si>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</si>
  <si>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</si>
  <si>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</si>
  <si>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</si>
  <si>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</si>
  <si>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</si>
  <si>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</si>
  <si>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</si>
  <si>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</si>
  <si>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</si>
  <si>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</si>
  <si>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</si>
  <si>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</si>
  <si>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</si>
  <si>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</si>
  <si>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</si>
  <si>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</si>
  <si>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</si>
  <si>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</si>
  <si>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</si>
  <si>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</si>
  <si>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</si>
  <si>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</si>
  <si>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</si>
  <si>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</si>
  <si>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</si>
  <si>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</si>
  <si>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</si>
  <si>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</si>
  <si>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</si>
  <si>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</si>
  <si>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</si>
  <si>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</si>
  <si>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</si>
  <si>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</si>
  <si>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</si>
  <si>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</si>
  <si>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</si>
  <si>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</si>
  <si>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</si>
  <si>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</si>
  <si>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</si>
  <si>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</si>
  <si>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</si>
  <si>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</si>
  <si>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</si>
  <si>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</si>
  <si>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</si>
  <si>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</si>
  <si>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</si>
  <si>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</si>
  <si>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</si>
  <si>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</si>
  <si>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</si>
  <si>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</si>
  <si>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</si>
  <si>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</si>
  <si>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</si>
  <si>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</si>
  <si>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</si>
  <si>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</si>
  <si>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</si>
  <si>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</si>
  <si>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</si>
  <si>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</si>
  <si>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</si>
  <si>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</si>
  <si>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</si>
  <si>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</si>
  <si>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</si>
  <si>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</si>
  <si>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</si>
  <si>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</si>
  <si>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</si>
  <si>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</si>
  <si>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</si>
  <si>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</si>
  <si>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</si>
  <si>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</si>
  <si>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</si>
  <si>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</si>
  <si>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</si>
  <si>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</si>
  <si>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</si>
  <si>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</si>
  <si>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</si>
  <si>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</si>
  <si>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</si>
  <si>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</si>
  <si>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</si>
  <si>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</si>
  <si>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</si>
  <si>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</si>
  <si>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</si>
  <si>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</si>
  <si>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</si>
  <si>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</si>
  <si>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</si>
  <si>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</si>
  <si>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</si>
  <si>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</si>
  <si>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</si>
  <si>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</si>
  <si>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</si>
  <si>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</si>
  <si>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</si>
  <si>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</si>
  <si>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</si>
  <si>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</si>
  <si>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</si>
  <si>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</si>
  <si>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</si>
  <si>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</si>
  <si>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</si>
  <si>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</si>
  <si>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</si>
  <si>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</si>
  <si>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</si>
  <si>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</si>
  <si>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</si>
  <si>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</si>
  <si>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</si>
  <si>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</si>
  <si>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</si>
  <si>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</si>
  <si>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</si>
  <si>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</si>
  <si>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</si>
  <si>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</si>
  <si>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</si>
  <si>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</si>
  <si>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</si>
  <si>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</si>
  <si>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</si>
  <si>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</si>
  <si>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</si>
  <si>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</si>
  <si>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</si>
  <si>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</si>
  <si>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</si>
  <si>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</si>
  <si>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</si>
  <si>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</si>
  <si>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</si>
  <si>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</si>
  <si>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</si>
  <si>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</si>
  <si>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</si>
  <si>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</si>
  <si>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</si>
  <si>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</si>
  <si>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</si>
  <si>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</si>
  <si>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</si>
  <si>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</si>
  <si>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</si>
  <si>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</si>
  <si>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</si>
  <si>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</si>
  <si>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</si>
  <si>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</si>
  <si>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</si>
  <si>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</si>
  <si>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</si>
  <si>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</si>
  <si>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</si>
  <si>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</si>
  <si>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</si>
  <si>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</si>
  <si>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</si>
  <si>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</si>
  <si>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</si>
  <si>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</si>
  <si>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</si>
  <si>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</si>
  <si>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</si>
  <si>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</si>
  <si>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</si>
  <si>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</si>
  <si>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</si>
  <si>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</si>
  <si>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</si>
  <si>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</si>
  <si>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</si>
  <si>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</si>
  <si>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</si>
  <si>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</si>
  <si>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</si>
  <si>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</si>
  <si>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</si>
  <si>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</si>
  <si>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</si>
  <si>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</si>
  <si>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</si>
  <si>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</si>
  <si>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</si>
  <si>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</si>
  <si>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</si>
  <si>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</si>
  <si>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</si>
  <si>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</si>
  <si>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</si>
  <si>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</si>
  <si>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</si>
  <si>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</si>
  <si>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</si>
  <si>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</si>
  <si>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</si>
  <si>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</si>
  <si>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</si>
  <si>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</si>
  <si>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</si>
  <si>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</si>
  <si>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</si>
  <si>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</si>
  <si>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</si>
  <si>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</si>
  <si>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</si>
  <si>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</si>
  <si>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</si>
  <si>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</si>
  <si>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</si>
  <si>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</si>
  <si>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</si>
  <si>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</si>
  <si>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</si>
  <si>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</si>
  <si>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</si>
  <si>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</si>
  <si>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</si>
  <si>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</si>
  <si>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</si>
  <si>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</si>
  <si>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</si>
  <si>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</si>
  <si>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</si>
  <si>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</si>
  <si>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</si>
  <si>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</si>
  <si>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</si>
  <si>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</si>
  <si>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</si>
  <si>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</si>
  <si>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</si>
  <si>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</si>
  <si>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</si>
  <si>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</si>
  <si>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</si>
  <si>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</si>
  <si>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</si>
  <si>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</si>
  <si>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</si>
  <si>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</si>
  <si>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</si>
  <si>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</si>
  <si>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</si>
  <si>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</si>
  <si>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</si>
  <si>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</si>
  <si>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</si>
  <si>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</si>
  <si>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</si>
  <si>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</si>
  <si>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</si>
  <si>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</si>
  <si>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</si>
  <si>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</si>
  <si>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</si>
  <si>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</si>
  <si>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</si>
  <si>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</si>
  <si>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</si>
  <si>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</si>
  <si>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</si>
  <si>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</si>
  <si>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</si>
  <si>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</si>
  <si>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</si>
  <si>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</si>
  <si>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</si>
  <si>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</si>
  <si>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</si>
  <si>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</si>
  <si>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</si>
  <si>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</si>
  <si>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</si>
  <si>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</si>
  <si>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</si>
  <si>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</si>
  <si>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</si>
  <si>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</si>
  <si>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</si>
  <si>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</si>
  <si>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</si>
  <si>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</si>
  <si>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</si>
  <si>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</si>
  <si>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</si>
  <si>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</si>
  <si>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</si>
  <si>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</si>
  <si>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</si>
  <si>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</si>
  <si>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</si>
  <si>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</si>
  <si>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</si>
  <si>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</si>
  <si>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</si>
  <si>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</si>
  <si>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</si>
  <si>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</si>
  <si>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</si>
  <si>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</si>
  <si>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</si>
  <si>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</si>
  <si>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</si>
  <si>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</si>
  <si>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</si>
  <si>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</si>
  <si>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</si>
  <si>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</si>
  <si>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</si>
  <si>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</si>
  <si>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</si>
  <si>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</si>
  <si>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</si>
  <si>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</si>
  <si>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</si>
  <si>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</si>
  <si>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</si>
  <si>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</si>
  <si>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</si>
  <si>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</si>
  <si>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</si>
  <si>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</si>
  <si>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</si>
  <si>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</si>
  <si>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</si>
  <si>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</si>
  <si>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</si>
  <si>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</si>
  <si>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</si>
  <si>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</si>
  <si>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</si>
  <si>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</si>
  <si>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</si>
  <si>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</si>
  <si>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</si>
  <si>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</si>
  <si>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</si>
  <si>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</si>
  <si>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</si>
  <si>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</si>
  <si>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</si>
  <si>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</si>
  <si>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</si>
  <si>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</si>
  <si>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</si>
  <si>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</si>
  <si>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</si>
  <si>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</si>
  <si>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</si>
  <si>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</si>
  <si>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</si>
  <si>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</si>
  <si>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</si>
  <si>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</si>
  <si>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</si>
  <si>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</si>
  <si>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</si>
  <si>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</si>
  <si>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</si>
  <si>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</si>
  <si>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</si>
  <si>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</si>
  <si>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</si>
  <si>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</si>
  <si>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</si>
  <si>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</si>
  <si>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</si>
  <si>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</si>
  <si>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</si>
  <si>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</si>
  <si>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</si>
  <si>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</si>
  <si>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</si>
  <si>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</si>
  <si>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</si>
  <si>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</si>
  <si>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</si>
  <si>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</si>
  <si>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</si>
  <si>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</si>
  <si>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</si>
  <si>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</si>
  <si>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</si>
  <si>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</si>
  <si>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</si>
  <si>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</si>
  <si>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</si>
  <si>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</si>
  <si>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</si>
  <si>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</si>
  <si>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</si>
  <si>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</si>
  <si>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</si>
  <si>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</si>
  <si>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</si>
  <si>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</si>
  <si>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</si>
  <si>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</si>
  <si>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</si>
  <si>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</si>
  <si>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</si>
  <si>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</si>
  <si>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</si>
  <si>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</si>
  <si>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</si>
  <si>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</si>
  <si>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</si>
  <si>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</si>
  <si>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</si>
  <si>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</si>
  <si>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</si>
  <si>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</si>
  <si>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</si>
  <si>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</si>
  <si>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</si>
  <si>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</si>
  <si>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</si>
  <si>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</si>
  <si>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</si>
  <si>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</si>
  <si>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</si>
  <si>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</si>
  <si>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</si>
  <si>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</si>
  <si>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</si>
  <si>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</si>
  <si>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</si>
  <si>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</si>
  <si>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</si>
  <si>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</si>
  <si>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</si>
  <si>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</si>
  <si>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</si>
  <si>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</si>
  <si>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</si>
  <si>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</si>
  <si>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</si>
  <si>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</si>
  <si>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</si>
  <si>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</si>
  <si>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</si>
  <si>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</si>
  <si>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</si>
  <si>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</si>
  <si>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</si>
  <si>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</si>
  <si>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</si>
  <si>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</si>
  <si>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</si>
  <si>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</si>
  <si>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</si>
  <si>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</si>
  <si>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</si>
  <si>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</si>
  <si>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</si>
  <si>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</si>
  <si>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</si>
  <si>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</si>
  <si>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</si>
  <si>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</si>
  <si>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</si>
  <si>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</si>
  <si>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</si>
  <si>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</si>
  <si>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</si>
  <si>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</si>
  <si>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</si>
  <si>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</si>
  <si>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</si>
  <si>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</si>
  <si>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</si>
  <si>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</si>
  <si>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</si>
  <si>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</si>
  <si>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</si>
  <si>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</si>
  <si>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</si>
  <si>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</si>
  <si>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</si>
  <si>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</si>
  <si>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</si>
  <si>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</si>
  <si>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</si>
  <si>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</si>
  <si>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</si>
  <si>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</si>
  <si>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</si>
  <si>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</si>
  <si>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</si>
  <si>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</si>
  <si>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</si>
  <si>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</si>
  <si>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</si>
  <si>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</si>
  <si>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</si>
  <si>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</si>
  <si>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</si>
  <si>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</si>
  <si>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</si>
  <si>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</si>
  <si>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</si>
  <si>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</si>
  <si>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</si>
  <si>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</si>
  <si>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</si>
  <si>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</si>
  <si>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</si>
  <si>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</si>
  <si>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</si>
  <si>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</si>
  <si>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</si>
  <si>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</si>
  <si>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</si>
  <si>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</si>
  <si>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</si>
  <si>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</si>
  <si>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</si>
  <si>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</si>
  <si>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</si>
  <si>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</si>
  <si>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</si>
  <si>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</si>
  <si>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</si>
  <si>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</si>
  <si>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</si>
  <si>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</si>
  <si>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</si>
  <si>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</si>
  <si>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</si>
  <si>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</si>
  <si>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</si>
  <si>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</si>
  <si>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</si>
  <si>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</si>
  <si>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</si>
  <si>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</si>
  <si>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</si>
  <si>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</si>
  <si>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</si>
  <si>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</si>
  <si>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</si>
  <si>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</si>
  <si>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</si>
  <si>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</si>
  <si>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</si>
  <si>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</si>
  <si>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</si>
  <si>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</si>
  <si>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</si>
  <si>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</si>
  <si>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</si>
  <si>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</si>
  <si>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</si>
  <si>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</si>
  <si>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</si>
  <si>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</si>
  <si>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</si>
  <si>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</si>
  <si>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</si>
  <si>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</si>
  <si>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</si>
  <si>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</si>
  <si>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</si>
  <si>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</si>
  <si>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</si>
  <si>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</si>
  <si>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</si>
  <si>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</si>
  <si>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</si>
  <si>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</si>
  <si>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</si>
  <si>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</si>
  <si>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</si>
  <si>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</si>
  <si>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</si>
  <si>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</si>
  <si>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</si>
  <si>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</si>
  <si>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</si>
  <si>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</si>
  <si>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</si>
  <si>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</si>
  <si>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</si>
  <si>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</si>
  <si>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</si>
  <si>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</si>
  <si>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</si>
  <si>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</si>
  <si>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</si>
  <si>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</si>
  <si>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</si>
  <si>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</si>
  <si>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</si>
  <si>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</si>
  <si>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</si>
  <si>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</si>
  <si>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</si>
  <si>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</si>
  <si>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</si>
  <si>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</si>
  <si>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</si>
  <si>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</si>
  <si>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</si>
  <si>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</si>
  <si>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</si>
  <si>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</si>
  <si>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</si>
  <si>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</si>
  <si>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</si>
  <si>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</si>
  <si>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</si>
  <si>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</si>
  <si>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</si>
  <si>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</si>
  <si>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</si>
  <si>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</si>
  <si>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</si>
  <si>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</si>
  <si>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</si>
  <si>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</si>
  <si>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</si>
  <si>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</si>
  <si>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</si>
  <si>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</si>
  <si>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</si>
  <si>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</si>
  <si>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</si>
  <si>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</si>
  <si>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</si>
  <si>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</si>
  <si>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</si>
  <si>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</si>
  <si>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</si>
  <si>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</si>
  <si>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</si>
  <si>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</si>
  <si>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</si>
  <si>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</si>
  <si>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</si>
  <si>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</si>
  <si>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</si>
  <si>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</si>
  <si>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</si>
  <si>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</si>
  <si>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</si>
  <si>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</si>
  <si>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</si>
  <si>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</si>
  <si>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</si>
  <si>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</si>
  <si>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</si>
  <si>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</si>
  <si>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</si>
  <si>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</si>
  <si>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</si>
  <si>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</si>
  <si>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</si>
  <si>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</si>
  <si>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</si>
  <si>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</si>
  <si>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</si>
  <si>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</si>
  <si>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</si>
  <si>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</si>
  <si>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</si>
  <si>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</si>
  <si>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</si>
  <si>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</si>
  <si>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</si>
  <si>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</si>
  <si>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</si>
  <si>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</si>
  <si>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</si>
  <si>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</si>
  <si>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</si>
  <si>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</si>
  <si>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</si>
  <si>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</si>
  <si>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</si>
  <si>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</si>
  <si>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</si>
  <si>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</si>
  <si>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</si>
  <si>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</si>
  <si>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</si>
  <si>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</si>
  <si>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</si>
  <si>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</si>
  <si>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</si>
  <si>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</si>
  <si>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</si>
  <si>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</si>
  <si>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</si>
  <si>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</si>
  <si>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</si>
  <si>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</si>
  <si>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</si>
  <si>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</si>
  <si>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</si>
  <si>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</si>
  <si>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</si>
  <si>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</si>
  <si>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</si>
  <si>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</si>
  <si>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</si>
  <si>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</si>
  <si>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</si>
  <si>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</si>
  <si>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</si>
  <si>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</si>
  <si>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</si>
  <si>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</si>
  <si>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</si>
  <si>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</si>
  <si>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</si>
  <si>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</si>
  <si>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</si>
  <si>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</si>
  <si>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</si>
  <si>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</si>
  <si>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</si>
  <si>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</si>
  <si>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</si>
  <si>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</si>
  <si>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</si>
  <si>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</si>
  <si>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</si>
  <si>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</si>
  <si>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</si>
  <si>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</si>
  <si>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</si>
  <si>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</si>
  <si>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</si>
  <si>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</si>
  <si>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</si>
  <si>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</si>
  <si>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</si>
  <si>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</si>
  <si>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</si>
  <si>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</si>
  <si>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</si>
  <si>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</si>
  <si>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</si>
  <si>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</si>
  <si>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</si>
  <si>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</si>
  <si>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</si>
  <si>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</si>
  <si>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</si>
  <si>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</si>
  <si>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</si>
  <si>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</si>
  <si>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</si>
  <si>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</si>
  <si>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</si>
  <si>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</si>
  <si>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</si>
  <si>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</si>
  <si>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</si>
  <si>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</si>
  <si>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</si>
  <si>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</si>
  <si>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</si>
  <si>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</si>
  <si>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</si>
  <si>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</si>
  <si>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</si>
  <si>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</si>
  <si>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</si>
  <si>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</si>
  <si>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</si>
  <si>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</si>
  <si>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</si>
  <si>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</si>
  <si>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</si>
  <si>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</si>
  <si>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</si>
  <si>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</si>
  <si>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</si>
  <si>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</si>
  <si>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</si>
  <si>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</si>
  <si>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</si>
  <si>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</si>
  <si>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</si>
  <si>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</si>
  <si>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</si>
  <si>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</si>
  <si>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</si>
  <si>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</si>
  <si>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</si>
  <si>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</si>
  <si>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</si>
  <si>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</si>
  <si>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</si>
  <si>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</si>
  <si>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</si>
  <si>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</si>
  <si>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</si>
  <si>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</si>
  <si>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</si>
  <si>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</si>
  <si>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</si>
  <si>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</si>
  <si>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</si>
  <si>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</si>
  <si>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</si>
  <si>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</si>
  <si>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</si>
  <si>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</si>
  <si>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</si>
  <si>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</si>
  <si>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</si>
  <si>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</si>
  <si>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</si>
  <si>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</si>
  <si>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</si>
  <si>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</si>
  <si>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</si>
  <si>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</si>
  <si>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</si>
  <si>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</si>
  <si>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</si>
  <si>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</si>
  <si>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</si>
  <si>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</si>
  <si>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</si>
  <si>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</si>
  <si>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</si>
  <si>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</si>
  <si>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</si>
  <si>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</si>
  <si>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</si>
  <si>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</si>
  <si>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</si>
  <si>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</si>
  <si>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</si>
  <si>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</si>
  <si>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</si>
  <si>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</si>
  <si>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</si>
  <si>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</si>
  <si>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</si>
  <si>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</si>
  <si>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</si>
  <si>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</si>
  <si>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</si>
  <si>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</si>
  <si>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</si>
  <si>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</si>
  <si>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</si>
  <si>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</si>
  <si>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</si>
  <si>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</si>
  <si>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</si>
  <si>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</si>
  <si>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</si>
  <si>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</si>
  <si>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</si>
  <si>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</si>
  <si>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</si>
  <si>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</si>
  <si>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</si>
  <si>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</si>
  <si>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</si>
  <si>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</si>
  <si>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</si>
  <si>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</si>
  <si>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</si>
  <si>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</si>
  <si>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</si>
  <si>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</si>
  <si>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</si>
  <si>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</si>
  <si>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</si>
  <si>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</si>
  <si>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</si>
  <si>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</si>
  <si>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</si>
  <si>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</si>
  <si>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</si>
  <si>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</si>
  <si>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</si>
  <si>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</si>
  <si>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</si>
  <si>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</si>
  <si>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</si>
  <si>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</si>
  <si>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</si>
  <si>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</si>
  <si>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</si>
  <si>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</si>
  <si>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</si>
  <si>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</si>
  <si>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</si>
  <si>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</si>
  <si>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</si>
  <si>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</si>
  <si>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</si>
  <si>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</si>
  <si>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</si>
  <si>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</si>
  <si>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</si>
  <si>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</si>
  <si>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</si>
  <si>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</si>
  <si>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</si>
  <si>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</si>
  <si>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</si>
  <si>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</si>
  <si>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</si>
  <si>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</si>
  <si>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</si>
  <si>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</si>
  <si>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</si>
  <si>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</si>
  <si>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</si>
  <si>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</si>
  <si>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</si>
  <si>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</si>
  <si>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</si>
  <si>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</si>
  <si>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</si>
  <si>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</si>
  <si>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</si>
  <si>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</si>
  <si>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</si>
  <si>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</si>
  <si>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</si>
  <si>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</si>
  <si>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</si>
  <si>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</si>
  <si>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</si>
  <si>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</si>
  <si>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</si>
  <si>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</si>
  <si>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</si>
  <si>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</si>
  <si>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</si>
  <si>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</si>
  <si>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</si>
  <si>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</si>
  <si>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</si>
  <si>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</si>
  <si>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</si>
  <si>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</si>
  <si>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</si>
  <si>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</si>
  <si>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</si>
  <si>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</si>
  <si>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</si>
  <si>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</si>
  <si>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</si>
  <si>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</si>
  <si>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</si>
  <si>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</si>
  <si>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</si>
  <si>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</si>
  <si>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</si>
  <si>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</si>
  <si>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</si>
  <si>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</si>
  <si>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</si>
  <si>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</si>
  <si>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</si>
  <si>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</si>
  <si>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</si>
  <si>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</si>
  <si>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</si>
  <si>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</si>
  <si>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</si>
  <si>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</si>
  <si>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</si>
  <si>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</si>
  <si>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</si>
  <si>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</si>
  <si>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</si>
  <si>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</si>
  <si>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</si>
  <si>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</si>
  <si>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</si>
  <si>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</si>
  <si>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</si>
  <si>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</si>
  <si>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</si>
  <si>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</si>
  <si>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</si>
  <si>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</si>
  <si>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</si>
  <si>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</si>
  <si>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</si>
  <si>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</si>
  <si>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</si>
  <si>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</si>
  <si>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</si>
  <si>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</si>
  <si>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</si>
  <si>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</si>
  <si>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</si>
  <si>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</si>
  <si>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</si>
  <si>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</si>
  <si>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</si>
  <si>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</si>
  <si>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</si>
  <si>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</si>
  <si>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</si>
  <si>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</si>
  <si>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</si>
  <si>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</si>
  <si>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</si>
  <si>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</si>
  <si>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</si>
  <si>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</si>
  <si>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</si>
  <si>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</si>
  <si>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</si>
  <si>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</si>
  <si>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</si>
  <si>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</si>
  <si>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</si>
  <si>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</si>
  <si>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</si>
  <si>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</si>
  <si>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</si>
  <si>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</si>
  <si>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</si>
  <si>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</si>
  <si>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</si>
  <si>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</si>
  <si>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</si>
  <si>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</si>
  <si>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</si>
  <si>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</si>
  <si>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</si>
  <si>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</si>
  <si>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</si>
  <si>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</si>
  <si>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</si>
  <si>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</si>
  <si>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</si>
  <si>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</si>
  <si>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</si>
  <si>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</si>
  <si>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</si>
  <si>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</si>
  <si>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</si>
  <si>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</si>
  <si>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</si>
  <si>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</si>
  <si>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</si>
  <si>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</si>
  <si>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</si>
  <si>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</si>
  <si>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</si>
  <si>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</si>
  <si>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</si>
  <si>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</si>
  <si>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</si>
  <si>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</si>
  <si>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</si>
  <si>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</si>
  <si>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</si>
  <si>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</si>
  <si>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</si>
  <si>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</si>
  <si>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</si>
  <si>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</si>
  <si>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</si>
  <si>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</si>
  <si>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</si>
  <si>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</si>
  <si>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</si>
  <si>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</si>
  <si>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</si>
  <si>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</si>
  <si>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</si>
  <si>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</si>
  <si>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</si>
  <si>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</si>
  <si>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</si>
  <si>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</si>
  <si>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</si>
  <si>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</si>
  <si>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</si>
  <si>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</si>
  <si>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</si>
  <si>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</si>
  <si>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</si>
  <si>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</si>
  <si>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</si>
  <si>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</si>
  <si>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</si>
  <si>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</si>
  <si>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</si>
  <si>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</si>
  <si>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</si>
  <si>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</si>
  <si>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</si>
  <si>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</si>
  <si>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</si>
  <si>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</si>
  <si>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</si>
  <si>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</si>
  <si>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</si>
  <si>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</si>
  <si>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</si>
  <si>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</si>
  <si>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</si>
  <si>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</si>
  <si>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</si>
  <si>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</si>
  <si>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</si>
  <si>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</si>
  <si>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</si>
  <si>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</si>
  <si>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</si>
  <si>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</si>
  <si>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</si>
  <si>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</si>
  <si>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</si>
  <si>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</si>
  <si>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</si>
  <si>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</si>
  <si>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</si>
  <si>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</si>
  <si>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</si>
  <si>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</si>
  <si>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</si>
  <si>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</si>
  <si>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</si>
  <si>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</si>
  <si>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</si>
  <si>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</si>
  <si>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</si>
  <si>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</si>
  <si>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</si>
  <si>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</si>
  <si>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</si>
  <si>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</si>
  <si>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</si>
  <si>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</si>
  <si>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</si>
  <si>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</si>
  <si>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</si>
  <si>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</si>
  <si>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</si>
  <si>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</si>
  <si>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</si>
  <si>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</si>
  <si>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</si>
  <si>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</si>
  <si>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</si>
  <si>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</si>
  <si>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</si>
  <si>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</si>
  <si>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</si>
  <si>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</si>
  <si>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</si>
  <si>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</si>
  <si>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</si>
  <si>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</si>
  <si>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</si>
  <si>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</si>
  <si>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</si>
  <si>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</si>
  <si>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</si>
  <si>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</si>
  <si>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</si>
  <si>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</si>
  <si>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</si>
  <si>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</si>
  <si>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</si>
  <si>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</si>
  <si>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</si>
  <si>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</si>
  <si>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</si>
  <si>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</si>
  <si>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</si>
  <si>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</si>
  <si>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</si>
  <si>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</si>
  <si>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</si>
  <si>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</si>
  <si>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</si>
  <si>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</si>
  <si>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</si>
  <si>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</si>
  <si>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</si>
  <si>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</si>
  <si>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</si>
  <si>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</si>
  <si>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</si>
  <si>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</si>
  <si>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</si>
  <si>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</si>
  <si>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</si>
  <si>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</si>
  <si>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</si>
  <si>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</si>
  <si>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</si>
  <si>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</si>
  <si>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</si>
  <si>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</si>
  <si>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</si>
  <si>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</si>
  <si>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</si>
  <si>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</si>
  <si>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</si>
  <si>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</si>
  <si>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</si>
  <si>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</si>
  <si>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</si>
  <si>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</si>
  <si>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</si>
  <si>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</si>
  <si>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</si>
  <si>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</si>
  <si>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</si>
  <si>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</si>
  <si>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</si>
  <si>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</si>
  <si>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</si>
  <si>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</si>
  <si>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</si>
  <si>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</si>
  <si>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</si>
  <si>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</si>
  <si>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</si>
  <si>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</si>
  <si>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</si>
  <si>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</si>
  <si>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</si>
  <si>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</si>
  <si>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</si>
  <si>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</si>
  <si>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</si>
  <si>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</si>
  <si>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</si>
  <si>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</si>
  <si>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</si>
  <si>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</si>
  <si>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</si>
  <si>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</si>
  <si>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</si>
  <si>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</si>
  <si>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</si>
  <si>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</si>
  <si>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</si>
  <si>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</si>
  <si>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</si>
  <si>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</si>
  <si>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</si>
  <si>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</si>
  <si>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</si>
  <si>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</si>
  <si>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</si>
  <si>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</si>
  <si>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</si>
  <si>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</si>
  <si>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</si>
  <si>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</si>
  <si>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</si>
  <si>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</si>
  <si>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</si>
  <si>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</si>
  <si>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</si>
  <si>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</si>
  <si>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</si>
  <si>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</si>
  <si>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</si>
  <si>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</si>
  <si>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</si>
  <si>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</si>
  <si>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</si>
  <si>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</si>
  <si>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</si>
  <si>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</si>
  <si>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</si>
  <si>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</si>
  <si>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</si>
  <si>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</si>
  <si>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</si>
  <si>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</si>
  <si>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</si>
  <si>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</si>
  <si>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</si>
  <si>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</si>
  <si>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</si>
  <si>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</si>
  <si>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</si>
  <si>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</si>
  <si>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</si>
  <si>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</si>
  <si>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</si>
  <si>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</si>
  <si>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</si>
  <si>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</si>
  <si>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</si>
  <si>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</si>
  <si>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</si>
  <si>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</si>
  <si>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</si>
  <si>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</si>
  <si>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</si>
  <si>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</si>
  <si>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</si>
  <si>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</si>
  <si>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</si>
  <si>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</si>
  <si>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</si>
  <si>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</si>
  <si>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</si>
  <si>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</si>
  <si>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</si>
  <si>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</si>
  <si>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</si>
  <si>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</si>
  <si>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</si>
  <si>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</si>
  <si>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</si>
  <si>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</si>
  <si>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</si>
  <si>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</si>
  <si>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</si>
  <si>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</si>
  <si>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</si>
  <si>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</si>
  <si>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</si>
  <si>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</si>
  <si>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</si>
  <si>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</si>
  <si>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</si>
  <si>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</si>
  <si>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</si>
  <si>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</si>
  <si>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</si>
  <si>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</si>
  <si>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</si>
  <si>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</si>
  <si>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</si>
  <si>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</si>
  <si>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</si>
  <si>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</si>
  <si>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</si>
  <si>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</si>
  <si>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</si>
  <si>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</si>
  <si>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</si>
  <si>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</si>
  <si>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</si>
  <si>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</si>
  <si>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</si>
  <si>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</si>
  <si>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</si>
  <si>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</si>
  <si>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</si>
  <si>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</si>
  <si>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</si>
  <si>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</si>
  <si>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</si>
  <si>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</si>
  <si>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</si>
  <si>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</si>
  <si>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</si>
  <si>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</si>
  <si>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</si>
  <si>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</si>
  <si>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</si>
  <si>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</si>
  <si>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</si>
  <si>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</si>
  <si>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</si>
  <si>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</si>
  <si>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</si>
  <si>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</si>
  <si>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</si>
  <si>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</si>
  <si>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</si>
  <si>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</si>
  <si>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</si>
  <si>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</si>
  <si>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</si>
  <si>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</si>
  <si>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</si>
  <si>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</si>
  <si>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</si>
  <si>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</si>
  <si>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</si>
  <si>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</si>
  <si>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</si>
  <si>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</si>
  <si>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</si>
  <si>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</si>
  <si>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</si>
  <si>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</si>
  <si>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</si>
  <si>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</si>
  <si>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</si>
  <si>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</si>
  <si>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</si>
  <si>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</si>
  <si>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</si>
  <si>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</si>
  <si>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</si>
  <si>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</si>
  <si>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</si>
  <si>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</si>
  <si>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</si>
  <si>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</si>
  <si>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</si>
  <si>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</si>
  <si>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</si>
  <si>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</si>
  <si>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</si>
  <si>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</si>
  <si>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</si>
  <si>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</si>
  <si>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</si>
  <si>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</si>
  <si>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</si>
  <si>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</si>
  <si>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</si>
  <si>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</si>
  <si>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</si>
  <si>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</si>
  <si>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</si>
  <si>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</si>
  <si>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</si>
  <si>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</si>
  <si>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</si>
  <si>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</si>
  <si>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</si>
  <si>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</si>
  <si>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</si>
  <si>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</si>
  <si>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</si>
  <si>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</si>
  <si>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</si>
  <si>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</si>
  <si>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</si>
  <si>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</si>
  <si>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</si>
  <si>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</si>
  <si>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</si>
  <si>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</si>
  <si>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</si>
  <si>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</si>
  <si>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</si>
  <si>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</si>
  <si>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</si>
  <si>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</si>
  <si>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</si>
  <si>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</si>
  <si>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</si>
  <si>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</si>
  <si>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</si>
  <si>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</si>
  <si>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</si>
  <si>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</si>
  <si>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</si>
  <si>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</si>
  <si>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</si>
  <si>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</si>
  <si>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</si>
  <si>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</si>
  <si>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</si>
  <si>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</si>
  <si>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</si>
  <si>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</si>
  <si>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</si>
  <si>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</si>
  <si>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</si>
  <si>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</si>
  <si>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</si>
  <si>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</si>
  <si>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</si>
  <si>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</si>
  <si>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</si>
  <si>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</si>
  <si>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</si>
  <si>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</si>
  <si>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</si>
  <si>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</si>
  <si>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</si>
  <si>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</si>
  <si>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</si>
  <si>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</si>
  <si>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</si>
  <si>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</si>
  <si>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</si>
  <si>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</si>
  <si>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</si>
  <si>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</si>
  <si>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</si>
  <si>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</si>
  <si>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</si>
  <si>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</si>
  <si>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</si>
  <si>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</si>
  <si>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</si>
  <si>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</si>
  <si>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</si>
  <si>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</si>
  <si>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</si>
  <si>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</si>
  <si>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</si>
  <si>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</si>
  <si>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</si>
  <si>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</si>
  <si>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</si>
  <si>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</si>
  <si>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</si>
  <si>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</si>
  <si>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</si>
  <si>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</si>
  <si>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</si>
  <si>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</si>
  <si>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</si>
  <si>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</si>
  <si>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</si>
  <si>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</si>
  <si>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</si>
  <si>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</si>
  <si>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</si>
  <si>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</si>
  <si>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</si>
  <si>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</si>
  <si>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</si>
  <si>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</si>
  <si>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</si>
  <si>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</si>
  <si>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</si>
  <si>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</si>
  <si>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</si>
  <si>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</si>
  <si>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</si>
  <si>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</si>
  <si>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</si>
  <si>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</si>
  <si>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</si>
  <si>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</si>
  <si>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</si>
  <si>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</si>
  <si>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</si>
  <si>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</si>
  <si>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</si>
  <si>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</si>
  <si>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</si>
  <si>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</si>
  <si>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</si>
  <si>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</si>
  <si>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</si>
  <si>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</si>
  <si>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</si>
  <si>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</si>
  <si>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</si>
  <si>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</si>
  <si>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</si>
  <si>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</si>
  <si>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</si>
  <si>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</si>
  <si>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</si>
  <si>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</si>
  <si>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</si>
  <si>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</si>
  <si>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</si>
  <si>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</si>
  <si>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</si>
  <si>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</si>
  <si>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</si>
  <si>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</si>
  <si>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</si>
  <si>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</si>
  <si>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</si>
  <si>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</si>
  <si>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</si>
  <si>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</si>
  <si>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</si>
  <si>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</si>
  <si>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</si>
  <si>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</si>
  <si>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</si>
  <si>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</si>
  <si>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</si>
  <si>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</si>
  <si>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</si>
  <si>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</si>
  <si>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</si>
  <si>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</si>
  <si>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</si>
  <si>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</si>
  <si>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</si>
  <si>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</si>
  <si>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</si>
  <si>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</si>
  <si>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</si>
  <si>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</si>
  <si>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</si>
  <si>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</si>
  <si>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</si>
  <si>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</si>
  <si>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</si>
  <si>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</si>
  <si>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</si>
  <si>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</si>
  <si>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</si>
  <si>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</si>
  <si>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</si>
  <si>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</si>
  <si>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</si>
  <si>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</si>
  <si>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</si>
  <si>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</si>
  <si>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</si>
  <si>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</si>
  <si>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</si>
  <si>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</si>
  <si>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</si>
  <si>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</si>
  <si>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</si>
  <si>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</si>
  <si>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</si>
  <si>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</si>
  <si>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</si>
  <si>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</si>
  <si>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</si>
  <si>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</si>
  <si>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</si>
  <si>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</si>
  <si>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</si>
  <si>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</si>
  <si>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</si>
  <si>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</si>
  <si>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</si>
  <si>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</si>
  <si>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</si>
  <si>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</si>
  <si>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</si>
  <si>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</si>
  <si>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</si>
  <si>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</si>
  <si>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</si>
  <si>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</si>
  <si>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</si>
  <si>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</si>
  <si>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</si>
  <si>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</si>
  <si>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</si>
  <si>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</si>
  <si>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</si>
  <si>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</si>
  <si>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</si>
  <si>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</si>
  <si>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</si>
  <si>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</si>
  <si>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</si>
  <si>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</si>
  <si>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</si>
  <si>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</si>
  <si>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</si>
  <si>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</si>
  <si>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</si>
  <si>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</si>
  <si>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</si>
  <si>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</si>
  <si>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</si>
  <si>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</si>
  <si>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</si>
  <si>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</si>
  <si>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</si>
  <si>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</si>
  <si>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</si>
  <si>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</si>
  <si>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</si>
  <si>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</si>
  <si>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</si>
  <si>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</si>
  <si>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</si>
  <si>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</si>
  <si>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</si>
  <si>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</si>
  <si>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</si>
  <si>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</si>
  <si>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</si>
  <si>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</si>
  <si>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</si>
  <si>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</si>
  <si>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</si>
  <si>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</si>
  <si>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</si>
  <si>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</si>
  <si>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</si>
  <si>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</si>
  <si>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</si>
  <si>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</si>
  <si>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</si>
  <si>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</si>
  <si>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</si>
  <si>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</si>
  <si>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</si>
  <si>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</si>
  <si>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</si>
  <si>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</si>
  <si>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</si>
  <si>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</si>
  <si>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</si>
  <si>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</si>
  <si>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</si>
  <si>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</si>
  <si>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</si>
  <si>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</si>
  <si>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</si>
  <si>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</si>
  <si>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</si>
  <si>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</si>
  <si>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</si>
  <si>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</si>
  <si>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</si>
  <si>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</si>
  <si>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</si>
  <si>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</si>
  <si>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</si>
  <si>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</si>
  <si>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</si>
  <si>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</si>
  <si>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</si>
  <si>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</si>
  <si>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</si>
  <si>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</si>
  <si>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</si>
  <si>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</si>
  <si>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</si>
  <si>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</si>
  <si>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</si>
  <si>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</si>
  <si>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</si>
  <si>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</si>
  <si>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</si>
  <si>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</si>
  <si>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</si>
  <si>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</si>
  <si>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</si>
  <si>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</si>
  <si>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</si>
  <si>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</si>
  <si>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</si>
  <si>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</si>
  <si>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</si>
  <si>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</si>
  <si>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</si>
  <si>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</si>
  <si>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</si>
  <si>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</si>
  <si>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</si>
  <si>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</si>
  <si>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</si>
  <si>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</si>
  <si>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</si>
  <si>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</si>
  <si>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</si>
  <si>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</si>
  <si>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</si>
  <si>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</si>
  <si>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</si>
  <si>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</si>
  <si>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</si>
  <si>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</si>
  <si>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</si>
  <si>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</si>
  <si>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</si>
  <si>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</si>
  <si>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</si>
  <si>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</si>
  <si>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</si>
  <si>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</si>
  <si>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</si>
  <si>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</si>
  <si>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</si>
  <si>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</si>
  <si>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</si>
  <si>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</si>
  <si>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</si>
  <si>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</si>
  <si>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</si>
  <si>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</si>
  <si>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</si>
  <si>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</si>
  <si>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</si>
  <si>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</si>
  <si>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</si>
  <si>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</si>
  <si>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</si>
  <si>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</si>
  <si>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</si>
  <si>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</si>
  <si>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</si>
  <si>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</si>
  <si>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</si>
  <si>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</si>
  <si>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</si>
  <si>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</si>
  <si>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</si>
  <si>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</si>
  <si>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</si>
  <si>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</si>
  <si>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</si>
  <si>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</si>
  <si>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</si>
  <si>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</si>
  <si>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</si>
  <si>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</si>
  <si>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</si>
  <si>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</si>
  <si>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</si>
  <si>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</si>
  <si>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</si>
  <si>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</si>
  <si>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</si>
  <si>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</si>
  <si>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</si>
  <si>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</si>
  <si>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</si>
  <si>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</si>
  <si>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</si>
  <si>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</si>
  <si>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</si>
  <si>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</si>
  <si>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</si>
  <si>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</si>
  <si>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</si>
  <si>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</si>
  <si>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</si>
  <si>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</si>
  <si>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</si>
  <si>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</si>
  <si>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</si>
  <si>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</si>
  <si>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</si>
  <si>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</si>
  <si>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</si>
  <si>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</si>
  <si>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</si>
  <si>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</si>
  <si>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</si>
  <si>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</si>
  <si>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</si>
  <si>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</si>
  <si>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</si>
  <si>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</si>
  <si>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</si>
  <si>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</si>
  <si>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</si>
  <si>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</si>
  <si>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</si>
  <si>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</si>
  <si>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</si>
  <si>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</si>
  <si>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</si>
  <si>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</si>
  <si>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</si>
  <si>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</si>
  <si>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</si>
  <si>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</si>
  <si>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</si>
  <si>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</si>
  <si>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</si>
  <si>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</si>
  <si>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</si>
  <si>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</si>
  <si>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</si>
  <si>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</si>
  <si>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</si>
  <si>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</si>
  <si>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</si>
  <si>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</si>
  <si>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</si>
  <si>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</si>
  <si>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</si>
  <si>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</si>
  <si>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</si>
  <si>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</si>
  <si>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</si>
  <si>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</si>
  <si>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</si>
  <si>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</si>
  <si>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</si>
  <si>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</si>
  <si>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</si>
  <si>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</si>
  <si>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</si>
  <si>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</si>
  <si>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</si>
  <si>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</si>
  <si>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</si>
  <si>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</si>
  <si>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</si>
  <si>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</si>
  <si>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</si>
  <si>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</si>
  <si>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</si>
  <si>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</si>
  <si>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</si>
  <si>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</si>
  <si>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</si>
  <si>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</si>
  <si>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</si>
  <si>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</si>
  <si>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</si>
  <si>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</si>
  <si>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</si>
  <si>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</si>
  <si>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</si>
  <si>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</si>
  <si>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</si>
  <si>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</si>
  <si>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</si>
  <si>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</si>
  <si>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</si>
  <si>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</si>
  <si>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</si>
  <si>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</si>
  <si>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</si>
  <si>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</si>
  <si>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</si>
  <si>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</si>
  <si>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</si>
  <si>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</si>
  <si>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</si>
  <si>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</si>
  <si>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</si>
  <si>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</si>
  <si>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</si>
  <si>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</si>
  <si>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</si>
  <si>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</si>
  <si>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</si>
  <si>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</si>
  <si>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</si>
  <si>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</si>
  <si>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</si>
  <si>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</si>
  <si>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</si>
  <si>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</si>
  <si>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</si>
  <si>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</si>
  <si>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</si>
  <si>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</si>
  <si>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</si>
  <si>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</si>
  <si>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</si>
  <si>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</si>
  <si>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</si>
  <si>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</si>
  <si>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</si>
  <si>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</si>
  <si>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</si>
  <si>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</si>
  <si>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</si>
  <si>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</si>
  <si>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</si>
  <si>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</si>
  <si>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</si>
  <si>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</si>
  <si>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</si>
  <si>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</si>
  <si>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</si>
  <si>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</si>
  <si>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</si>
  <si>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</si>
  <si>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</si>
  <si>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</si>
  <si>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</si>
  <si>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</si>
  <si>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</si>
  <si>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</si>
  <si>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</si>
  <si>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</si>
  <si>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</si>
  <si>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</si>
  <si>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</si>
  <si>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</si>
  <si>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</si>
  <si>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</si>
  <si>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</si>
  <si>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</si>
  <si>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</si>
  <si>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</si>
  <si>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</si>
  <si>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</si>
  <si>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</si>
  <si>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</si>
  <si>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</si>
  <si>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</si>
  <si>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</si>
  <si>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</si>
  <si>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</si>
  <si>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</si>
  <si>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</si>
  <si>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</si>
  <si>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</si>
  <si>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</si>
  <si>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</si>
  <si>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</si>
  <si>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</si>
  <si>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</si>
  <si>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</si>
  <si>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</si>
  <si>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</si>
  <si>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</si>
  <si>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</si>
  <si>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</si>
  <si>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</si>
  <si>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</si>
  <si>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</si>
  <si>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</si>
  <si>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</si>
  <si>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</si>
  <si>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</si>
  <si>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</si>
  <si>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</si>
  <si>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</si>
  <si>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</si>
  <si>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</si>
  <si>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</si>
  <si>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</si>
  <si>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</si>
  <si>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</si>
  <si>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</si>
  <si>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</si>
  <si>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</si>
  <si>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</si>
  <si>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</si>
  <si>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</si>
  <si>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</si>
  <si>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</si>
  <si>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</si>
  <si>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</si>
  <si>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</si>
  <si>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</si>
  <si>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</si>
  <si>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</si>
  <si>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</si>
  <si>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</si>
  <si>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</si>
  <si>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</si>
  <si>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</si>
  <si>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</si>
  <si>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</si>
  <si>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</si>
  <si>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</si>
  <si>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</si>
  <si>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</si>
  <si>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</si>
  <si>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</si>
  <si>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</si>
  <si>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</si>
  <si>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</si>
  <si>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</si>
  <si>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</si>
  <si>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</si>
  <si>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</si>
  <si>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</si>
  <si>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</si>
  <si>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</si>
  <si>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</si>
  <si>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</si>
  <si>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</si>
  <si>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</si>
  <si>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</si>
  <si>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</si>
  <si>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</si>
  <si>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</si>
  <si>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</si>
  <si>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</si>
  <si>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</si>
  <si>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</si>
  <si>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</si>
  <si>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</si>
  <si>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</si>
  <si>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</si>
  <si>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</si>
  <si>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</si>
  <si>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</si>
  <si>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</si>
  <si>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</si>
  <si>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</si>
  <si>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</si>
  <si>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</si>
  <si>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</si>
  <si>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</si>
  <si>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</si>
  <si>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</si>
  <si>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</si>
  <si>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</si>
  <si>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</si>
  <si>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</si>
  <si>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</si>
  <si>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</si>
  <si>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</si>
  <si>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</si>
  <si>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</si>
  <si>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</si>
  <si>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</si>
  <si>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</si>
  <si>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</si>
  <si>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</si>
  <si>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</si>
  <si>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</si>
  <si>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</si>
  <si>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</si>
  <si>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</si>
  <si>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</si>
  <si>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</si>
  <si>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</si>
  <si>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</si>
  <si>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</si>
  <si>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</si>
  <si>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</si>
  <si>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</si>
  <si>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</si>
  <si>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</si>
  <si>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</si>
  <si>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</si>
  <si>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</si>
  <si>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</si>
  <si>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</si>
  <si>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</si>
  <si>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</si>
  <si>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</si>
  <si>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</si>
  <si>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</si>
  <si>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</si>
  <si>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</si>
  <si>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</si>
  <si>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</si>
  <si>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</si>
  <si>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</si>
  <si>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</si>
  <si>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</si>
  <si>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</si>
  <si>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</si>
  <si>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</si>
  <si>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</si>
  <si>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</si>
  <si>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</si>
  <si>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</si>
  <si>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</si>
  <si>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</si>
  <si>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</si>
  <si>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</si>
  <si>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</si>
  <si>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</si>
  <si>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</si>
  <si>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</si>
  <si>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</si>
  <si>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</si>
  <si>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</si>
  <si>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</si>
  <si>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</si>
  <si>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</si>
  <si>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</si>
  <si>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</si>
  <si>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</si>
  <si>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</si>
  <si>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</si>
  <si>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</si>
  <si>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</si>
  <si>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</si>
  <si>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</si>
  <si>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</si>
  <si>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</si>
  <si>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</si>
  <si>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</si>
  <si>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</si>
  <si>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</si>
  <si>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</si>
  <si>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</si>
  <si>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</si>
  <si>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</si>
  <si>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</si>
  <si>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</si>
  <si>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</si>
  <si>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</si>
  <si>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</si>
  <si>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</si>
  <si>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</si>
  <si>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</si>
  <si>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</si>
  <si>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</si>
  <si>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</si>
  <si>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</si>
  <si>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</si>
  <si>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</si>
  <si>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</si>
  <si>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</si>
  <si>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</si>
  <si>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</si>
  <si>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</si>
  <si>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</si>
  <si>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</si>
  <si>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</si>
  <si>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</si>
  <si>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</si>
  <si>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</si>
  <si>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</si>
  <si>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</si>
  <si>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</si>
  <si>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</si>
  <si>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</si>
  <si>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</si>
  <si>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</si>
  <si>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</si>
  <si>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</si>
  <si>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</si>
  <si>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</si>
  <si>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</si>
  <si>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</si>
  <si>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</si>
  <si>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</si>
  <si>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</si>
  <si>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</si>
  <si>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</si>
  <si>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</si>
  <si>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</si>
  <si>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</si>
  <si>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</si>
  <si>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</si>
  <si>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</si>
  <si>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</si>
  <si>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</si>
  <si>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</si>
  <si>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</si>
  <si>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</si>
  <si>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</si>
  <si>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</si>
  <si>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</si>
  <si>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</si>
  <si>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</si>
  <si>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</si>
  <si>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</si>
  <si>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</si>
  <si>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</si>
  <si>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</si>
  <si>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</si>
  <si>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</si>
  <si>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</si>
  <si>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</si>
  <si>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</si>
  <si>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</si>
  <si>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</si>
  <si>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</si>
  <si>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</si>
  <si>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</si>
  <si>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</si>
  <si>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</si>
  <si>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</si>
  <si>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</si>
  <si>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</si>
  <si>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</si>
  <si>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</si>
  <si>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</si>
  <si>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</si>
  <si>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</si>
  <si>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</si>
  <si>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</si>
  <si>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</si>
  <si>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</si>
  <si>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</si>
  <si>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</si>
  <si>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</si>
  <si>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</si>
  <si>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</si>
  <si>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</si>
  <si>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</si>
  <si>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</si>
  <si>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</si>
  <si>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</si>
  <si>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</si>
  <si>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</si>
  <si>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</si>
  <si>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</si>
  <si>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</si>
  <si>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</si>
  <si>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</si>
  <si>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</si>
  <si>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</si>
  <si>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</si>
  <si>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</si>
  <si>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</si>
  <si>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</si>
  <si>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</si>
  <si>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</si>
  <si>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</si>
  <si>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</si>
  <si>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</si>
  <si>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</si>
  <si>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</si>
  <si>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</si>
  <si>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</si>
  <si>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</si>
  <si>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</si>
  <si>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</si>
  <si>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</si>
  <si>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</si>
  <si>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</si>
  <si>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</si>
  <si>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</si>
  <si>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</si>
  <si>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</si>
  <si>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</si>
  <si>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</si>
  <si>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</si>
  <si>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</si>
  <si>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</si>
  <si>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</si>
  <si>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</si>
  <si>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</si>
  <si>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</si>
  <si>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</si>
  <si>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</si>
  <si>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</si>
  <si>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</si>
  <si>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</si>
  <si>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</si>
  <si>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</si>
  <si>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</si>
  <si>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</si>
  <si>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</si>
  <si>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</si>
  <si>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</si>
  <si>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</si>
  <si>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</si>
  <si>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</si>
  <si>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</si>
  <si>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</si>
  <si>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</si>
  <si>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</si>
  <si>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</si>
  <si>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</si>
  <si>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</si>
  <si>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</si>
  <si>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</si>
  <si>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</si>
  <si>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</si>
  <si>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</si>
  <si>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</si>
  <si>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</si>
  <si>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</si>
  <si>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</si>
  <si>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</si>
  <si>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</si>
  <si>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</si>
  <si>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</si>
  <si>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</si>
  <si>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</si>
  <si>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</si>
  <si>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</si>
  <si>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</si>
  <si>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</si>
  <si>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</si>
  <si>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</si>
  <si>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</si>
  <si>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</si>
  <si>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</si>
  <si>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</si>
  <si>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</si>
  <si>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</si>
  <si>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</si>
  <si>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</si>
  <si>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</si>
  <si>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</si>
  <si>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</si>
  <si>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</si>
  <si>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</si>
  <si>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</si>
  <si>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</si>
  <si>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</si>
  <si>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</si>
  <si>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</si>
  <si>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</si>
  <si>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</si>
  <si>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</si>
  <si>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</si>
  <si>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</si>
  <si>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</si>
  <si>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</si>
  <si>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</si>
  <si>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</si>
  <si>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</si>
  <si>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</si>
  <si>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</si>
  <si>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</si>
  <si>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</si>
  <si>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</si>
  <si>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</si>
  <si>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</si>
  <si>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</si>
  <si>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</si>
  <si>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</si>
  <si>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</si>
  <si>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</si>
  <si>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</si>
  <si>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</si>
  <si>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</si>
  <si>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</si>
  <si>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</si>
  <si>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</si>
  <si>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</si>
  <si>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</si>
  <si>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</si>
  <si>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</si>
  <si>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</si>
  <si>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</si>
  <si>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</si>
  <si>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</si>
  <si>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</si>
  <si>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</si>
  <si>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</si>
  <si>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</si>
  <si>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</si>
  <si>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</si>
  <si>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</si>
  <si>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</si>
  <si>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</si>
  <si>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</si>
  <si>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</si>
  <si>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</si>
  <si>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</si>
  <si>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</si>
  <si>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</si>
  <si>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</si>
  <si>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</si>
  <si>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</si>
  <si>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</si>
  <si>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</si>
  <si>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</si>
  <si>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</si>
  <si>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</si>
  <si>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</si>
  <si>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</si>
  <si>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</si>
  <si>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</si>
  <si>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</si>
  <si>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</si>
  <si>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</si>
  <si>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</si>
  <si>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</si>
  <si>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</si>
  <si>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</si>
  <si>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</si>
  <si>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</si>
  <si>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</si>
  <si>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</si>
  <si>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</si>
  <si>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</si>
  <si>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</si>
  <si>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</si>
  <si>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</si>
  <si>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</si>
  <si>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</si>
  <si>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</si>
  <si>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</si>
  <si>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</si>
  <si>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</si>
  <si>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</si>
  <si>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</si>
  <si>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</si>
  <si>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</si>
  <si>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</si>
  <si>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</si>
  <si>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</si>
  <si>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</si>
  <si>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</si>
  <si>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</si>
  <si>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</si>
  <si>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</si>
  <si>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</si>
  <si>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</si>
  <si>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</si>
  <si>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</si>
  <si>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</si>
  <si>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</si>
  <si>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</si>
  <si>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</si>
  <si>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</si>
  <si>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</si>
  <si>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</si>
  <si>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</si>
  <si>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</si>
  <si>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</si>
  <si>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</si>
  <si>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</si>
  <si>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</si>
  <si>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</si>
  <si>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</si>
  <si>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</si>
  <si>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</si>
  <si>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</si>
  <si>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</si>
  <si>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</si>
  <si>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</si>
  <si>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</si>
  <si>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</si>
  <si>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</si>
  <si>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</si>
  <si>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</si>
  <si>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</si>
  <si>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</si>
  <si>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</si>
  <si>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</si>
  <si>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</si>
  <si>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</si>
  <si>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</si>
  <si>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</si>
  <si>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</si>
  <si>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</si>
  <si>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</si>
  <si>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</si>
  <si>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</si>
  <si>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</si>
  <si>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</si>
  <si>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</si>
  <si>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</si>
  <si>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</si>
  <si>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</si>
  <si>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</si>
  <si>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</si>
  <si>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</si>
  <si>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</si>
  <si>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</si>
  <si>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</si>
  <si>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</si>
  <si>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</si>
  <si>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</si>
  <si>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</si>
  <si>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</si>
  <si>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</si>
  <si>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</si>
  <si>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</si>
  <si>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</si>
  <si>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</si>
  <si>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</si>
  <si>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</si>
  <si>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</si>
  <si>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</si>
  <si>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</si>
  <si>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</si>
  <si>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</si>
  <si>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</si>
  <si>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</si>
  <si>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</si>
  <si>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</si>
  <si>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</si>
  <si>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</si>
  <si>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</si>
  <si>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</si>
  <si>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</si>
  <si>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</si>
  <si>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</si>
  <si>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</si>
  <si>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</si>
  <si>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</si>
  <si>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</si>
  <si>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</si>
  <si>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</si>
  <si>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</si>
  <si>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</si>
  <si>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</si>
  <si>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</si>
  <si>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</si>
  <si>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</si>
  <si>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</si>
  <si>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</si>
  <si>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</si>
  <si>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</si>
  <si>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</si>
  <si>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</si>
  <si>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</si>
  <si>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</si>
  <si>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</si>
  <si>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</si>
  <si>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</si>
  <si>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</si>
  <si>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</si>
  <si>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</si>
  <si>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</si>
  <si>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</si>
  <si>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</si>
  <si>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</si>
  <si>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</si>
  <si>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</si>
  <si>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</si>
  <si>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</si>
  <si>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</si>
  <si>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</si>
  <si>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</si>
  <si>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</si>
  <si>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</si>
  <si>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</si>
  <si>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</si>
  <si>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</si>
  <si>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</si>
  <si>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</si>
  <si>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</si>
  <si>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</si>
  <si>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</si>
  <si>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</si>
  <si>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</si>
  <si>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</si>
  <si>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</si>
  <si>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</si>
  <si>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</si>
  <si>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</si>
  <si>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</si>
  <si>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</si>
  <si>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</si>
  <si>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</si>
  <si>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</si>
  <si>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</si>
  <si>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</si>
  <si>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</si>
  <si>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</si>
  <si>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</si>
  <si>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</si>
  <si>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</si>
  <si>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</si>
  <si>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</si>
  <si>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</si>
  <si>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</si>
  <si>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</si>
  <si>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</si>
  <si>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</si>
  <si>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</si>
  <si>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</si>
  <si>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</si>
  <si>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</si>
  <si>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</si>
  <si>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</si>
  <si>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</si>
  <si>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</si>
  <si>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</si>
  <si>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</si>
  <si>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</si>
  <si>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</si>
  <si>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</si>
  <si>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</si>
  <si>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</si>
  <si>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</si>
  <si>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</si>
  <si>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</si>
  <si>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</si>
  <si>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</si>
  <si>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</si>
  <si>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</si>
  <si>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</si>
  <si>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</si>
  <si>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</si>
  <si>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</si>
  <si>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</si>
  <si>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</si>
  <si>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</si>
  <si>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</si>
  <si>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</si>
  <si>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</si>
  <si>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</si>
  <si>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</si>
  <si>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</si>
  <si>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</si>
  <si>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</si>
  <si>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</si>
  <si>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</si>
  <si>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</si>
  <si>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</si>
  <si>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</si>
  <si>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</si>
  <si>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</si>
  <si>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</si>
  <si>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</si>
  <si>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</si>
  <si>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</si>
  <si>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</si>
  <si>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</si>
  <si>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</si>
  <si>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</si>
  <si>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</si>
  <si>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</si>
  <si>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</si>
  <si>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</si>
  <si>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</si>
  <si>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</si>
  <si>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</si>
  <si>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</si>
  <si>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</si>
  <si>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</si>
  <si>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</si>
  <si>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</si>
  <si>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</si>
  <si>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</si>
  <si>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</si>
  <si>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</si>
  <si>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</si>
  <si>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</si>
  <si>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</si>
  <si>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</si>
  <si>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</si>
  <si>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</si>
  <si>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</si>
  <si>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</si>
  <si>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</si>
  <si>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</si>
  <si>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</si>
  <si>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</si>
  <si>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</si>
  <si>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</si>
  <si>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</si>
  <si>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</si>
  <si>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</si>
  <si>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</si>
  <si>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</si>
  <si>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</si>
  <si>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</si>
  <si>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</si>
  <si>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</si>
  <si>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</si>
  <si>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</si>
  <si>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</si>
  <si>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</si>
  <si>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</si>
  <si>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</si>
  <si>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</si>
  <si>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</si>
  <si>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</si>
  <si>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</si>
  <si>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</si>
  <si>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</si>
  <si>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</si>
  <si>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</si>
  <si>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</si>
  <si>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</si>
  <si>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</si>
  <si>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</si>
  <si>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</si>
  <si>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</si>
  <si>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</si>
  <si>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</si>
  <si>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</si>
  <si>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</si>
  <si>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</si>
  <si>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</si>
  <si>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</si>
  <si>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</si>
  <si>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</si>
  <si>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</si>
  <si>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</si>
  <si>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</si>
  <si>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</si>
  <si>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</si>
  <si>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</si>
  <si>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</si>
  <si>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</si>
  <si>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</si>
  <si>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</si>
  <si>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</si>
  <si>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</si>
  <si>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</si>
  <si>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</si>
  <si>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</si>
  <si>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</si>
  <si>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</si>
  <si>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</si>
  <si>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</si>
  <si>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</si>
  <si>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</si>
  <si>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</si>
  <si>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</si>
  <si>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</si>
  <si>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</si>
  <si>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</si>
  <si>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</si>
  <si>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</si>
  <si>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</si>
  <si>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</si>
  <si>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</si>
  <si>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</si>
  <si>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</si>
  <si>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</si>
  <si>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</si>
  <si>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</si>
  <si>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</si>
  <si>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</si>
  <si>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</si>
  <si>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</si>
  <si>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</si>
  <si>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</si>
  <si>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</si>
  <si>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</si>
  <si>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</si>
  <si>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</si>
  <si>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</si>
  <si>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</si>
  <si>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</si>
  <si>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</si>
  <si>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</si>
  <si>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</si>
  <si>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</si>
  <si>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</si>
  <si>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</si>
  <si>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</si>
  <si>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</si>
  <si>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</si>
  <si>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</si>
  <si>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</si>
  <si>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</si>
  <si>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</si>
  <si>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</si>
  <si>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</si>
  <si>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</si>
  <si>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</si>
  <si>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</si>
  <si>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</si>
  <si>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</si>
  <si>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</si>
  <si>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</si>
  <si>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</si>
  <si>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</si>
  <si>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</si>
  <si>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</si>
  <si>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</si>
  <si>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</si>
  <si>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</si>
  <si>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</si>
  <si>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</si>
  <si>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</si>
  <si>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</si>
  <si>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</si>
  <si>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</si>
  <si>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</si>
  <si>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</si>
  <si>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</si>
  <si>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</si>
  <si>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</si>
  <si>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</si>
  <si>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</si>
  <si>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</si>
  <si>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</si>
  <si>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</si>
  <si>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</si>
  <si>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</si>
  <si>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</si>
  <si>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</si>
  <si>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</si>
  <si>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</si>
  <si>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</si>
  <si>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</si>
  <si>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</si>
  <si>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</si>
  <si>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</si>
  <si>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</si>
  <si>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</si>
  <si>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</si>
  <si>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</si>
  <si>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</si>
  <si>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</si>
  <si>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</si>
  <si>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</si>
  <si>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</si>
  <si>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</si>
  <si>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</si>
  <si>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</si>
  <si>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</si>
  <si>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</si>
  <si>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</si>
  <si>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</si>
  <si>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</si>
  <si>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</si>
  <si>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</si>
  <si>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</si>
  <si>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</si>
  <si>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</si>
  <si>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</si>
  <si>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</si>
  <si>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</si>
  <si>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</si>
  <si>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</si>
  <si>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</si>
  <si>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</si>
  <si>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</si>
  <si>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</si>
  <si>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</si>
  <si>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</si>
  <si>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</si>
  <si>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</si>
  <si>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</si>
  <si>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</si>
  <si>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</si>
  <si>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</si>
  <si>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</si>
  <si>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</si>
  <si>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</si>
  <si>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</si>
  <si>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</si>
  <si>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</si>
  <si>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</si>
  <si>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</si>
  <si>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</si>
  <si>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</si>
  <si>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</si>
  <si>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</si>
  <si>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</si>
  <si>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</si>
  <si>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</si>
  <si>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</si>
  <si>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</si>
  <si>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</si>
  <si>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</si>
  <si>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</si>
  <si>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</si>
  <si>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</si>
  <si>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</si>
  <si>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</si>
  <si>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</si>
  <si>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</si>
  <si>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</si>
  <si>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</si>
  <si>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</si>
  <si>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</si>
  <si>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</si>
  <si>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</si>
  <si>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</si>
  <si>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</si>
  <si>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</si>
  <si>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</si>
  <si>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</si>
  <si>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</si>
  <si>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</si>
  <si>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</si>
  <si>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</si>
  <si>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</si>
  <si>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</si>
  <si>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</si>
  <si>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</si>
  <si>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</si>
  <si>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</si>
  <si>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</si>
  <si>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</si>
  <si>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</si>
  <si>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</si>
  <si>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</si>
  <si>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</si>
  <si>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</si>
  <si>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</si>
  <si>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</si>
  <si>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</si>
  <si>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</si>
  <si>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</si>
  <si>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</si>
  <si>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</si>
  <si>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</si>
  <si>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</si>
  <si>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</si>
  <si>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</si>
  <si>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</si>
  <si>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</si>
  <si>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</si>
  <si>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</si>
  <si>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</si>
  <si>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</si>
  <si>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</si>
  <si>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</si>
  <si>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</si>
  <si>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</si>
  <si>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</si>
  <si>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</si>
  <si>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</si>
  <si>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</si>
  <si>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</si>
  <si>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</si>
  <si>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</si>
  <si>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</si>
  <si>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</si>
  <si>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</si>
  <si>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</si>
  <si>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</si>
  <si>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</si>
  <si>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</si>
  <si>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</si>
  <si>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</si>
  <si>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</si>
  <si>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</si>
  <si>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</si>
  <si>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</si>
  <si>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</si>
  <si>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</si>
  <si>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</si>
  <si>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</si>
  <si>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</si>
  <si>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</si>
  <si>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</si>
  <si>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</si>
  <si>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</si>
  <si>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</si>
  <si>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</si>
  <si>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</si>
  <si>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</si>
  <si>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</si>
  <si>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</si>
  <si>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</si>
  <si>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</si>
  <si>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</si>
  <si>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</si>
  <si>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</si>
  <si>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</si>
  <si>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</si>
  <si>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</si>
  <si>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</si>
  <si>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</si>
  <si>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</si>
  <si>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</si>
  <si>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</si>
  <si>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</si>
  <si>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</si>
  <si>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</si>
  <si>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</si>
  <si>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</si>
  <si>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</si>
  <si>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</si>
  <si>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</si>
  <si>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</si>
  <si>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</si>
  <si>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</si>
  <si>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</si>
  <si>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</si>
  <si>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</si>
  <si>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</si>
  <si>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</si>
  <si>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</si>
  <si>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</si>
  <si>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</si>
  <si>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</si>
  <si>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</si>
  <si>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</si>
  <si>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</si>
  <si>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</si>
  <si>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</si>
  <si>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</si>
  <si>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</si>
  <si>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</si>
  <si>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</si>
  <si>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</si>
  <si>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</si>
  <si>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</si>
  <si>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</si>
  <si>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</si>
  <si>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</si>
  <si>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</si>
  <si>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</si>
  <si>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</si>
  <si>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</si>
  <si>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</si>
  <si>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</si>
  <si>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</si>
  <si>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</si>
  <si>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</si>
  <si>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</si>
  <si>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</si>
  <si>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</si>
  <si>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</si>
  <si>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</si>
  <si>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</si>
  <si>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</si>
  <si>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</si>
  <si>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</si>
  <si>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</si>
  <si>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</si>
  <si>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</si>
  <si>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</si>
  <si>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</si>
  <si>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</si>
  <si>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</si>
  <si>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</si>
  <si>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</si>
  <si>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</si>
  <si>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</si>
  <si>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</si>
  <si>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</si>
  <si>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</si>
  <si>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</si>
  <si>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</si>
  <si>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</si>
  <si>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</si>
  <si>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</si>
  <si>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</si>
  <si>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</si>
  <si>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</si>
  <si>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</si>
  <si>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</si>
  <si>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</si>
  <si>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</si>
  <si>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</si>
  <si>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</si>
  <si>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</si>
  <si>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</si>
  <si>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</si>
  <si>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</si>
  <si>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</si>
  <si>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</si>
  <si>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</si>
  <si>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</si>
  <si>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</si>
  <si>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</si>
  <si>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</si>
  <si>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</si>
  <si>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</si>
  <si>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</si>
  <si>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</si>
  <si>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</si>
  <si>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</si>
  <si>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</si>
  <si>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</si>
  <si>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</si>
  <si>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</si>
  <si>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</si>
  <si>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</si>
  <si>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</si>
  <si>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</si>
  <si>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</si>
  <si>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</si>
  <si>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</si>
  <si>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</si>
  <si>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</si>
  <si>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</si>
  <si>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</si>
  <si>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</si>
  <si>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</si>
  <si>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</si>
  <si>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</si>
  <si>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</si>
  <si>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</si>
  <si>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</si>
  <si>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</si>
  <si>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</si>
  <si>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</si>
  <si>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</si>
  <si>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</si>
  <si>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</si>
  <si>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</si>
  <si>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</si>
  <si>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</si>
  <si>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</si>
  <si>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</si>
  <si>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</si>
  <si>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</si>
  <si>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</si>
  <si>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</si>
  <si>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</si>
  <si>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</si>
  <si>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</si>
  <si>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</si>
  <si>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</si>
  <si>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</si>
  <si>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</si>
  <si>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</si>
  <si>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</si>
  <si>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</si>
  <si>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</si>
  <si>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</si>
  <si>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</si>
  <si>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</si>
  <si>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</si>
  <si>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</si>
  <si>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</si>
  <si>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</si>
  <si>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</si>
  <si>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</si>
  <si>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</si>
  <si>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</si>
  <si>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</si>
  <si>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</si>
  <si>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</si>
  <si>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</si>
  <si>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</si>
  <si>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</si>
  <si>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</si>
  <si>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</si>
  <si>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</si>
  <si>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</si>
  <si>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</si>
  <si>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</si>
  <si>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</si>
  <si>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</si>
  <si>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</si>
  <si>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</si>
  <si>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</si>
  <si>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</si>
  <si>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</si>
  <si>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</si>
  <si>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</si>
  <si>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</si>
  <si>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</si>
  <si>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</si>
  <si>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</si>
  <si>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</si>
  <si>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</si>
  <si>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</si>
  <si>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</si>
  <si>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</si>
  <si>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</si>
  <si>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</si>
  <si>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</si>
  <si>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</si>
  <si>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</si>
  <si>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</si>
  <si>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</si>
  <si>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</si>
  <si>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</si>
  <si>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</si>
  <si>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</si>
  <si>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</si>
  <si>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</si>
  <si>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</si>
  <si>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</si>
  <si>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</si>
  <si>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</si>
  <si>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</si>
  <si>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</si>
  <si>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</si>
  <si>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</si>
  <si>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</si>
  <si>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</si>
  <si>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</si>
  <si>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</si>
  <si>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</si>
  <si>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</si>
  <si>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</si>
  <si>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</si>
  <si>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</si>
  <si>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</si>
  <si>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</si>
  <si>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</si>
  <si>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</si>
  <si>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</si>
  <si>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</si>
  <si>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</si>
  <si>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</si>
  <si>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</si>
  <si>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</si>
  <si>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</si>
  <si>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</si>
  <si>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</si>
  <si>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</si>
  <si>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</si>
  <si>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</si>
  <si>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</si>
  <si>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</si>
  <si>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</si>
  <si>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</si>
  <si>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</si>
  <si>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</si>
  <si>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</si>
  <si>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</si>
  <si>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</si>
  <si>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</si>
  <si>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</si>
  <si>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</si>
  <si>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</si>
  <si>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</si>
  <si>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</si>
  <si>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</si>
  <si>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</si>
  <si>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</si>
  <si>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</si>
  <si>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</si>
  <si>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</si>
  <si>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</si>
  <si>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</si>
  <si>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</si>
  <si>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</si>
  <si>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</si>
  <si>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</si>
  <si>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</si>
  <si>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</si>
  <si>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</si>
  <si>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</si>
  <si>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</si>
  <si>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</si>
  <si>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</si>
  <si>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</si>
  <si>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</si>
  <si>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</si>
  <si>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</si>
  <si>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</si>
  <si>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</si>
  <si>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</si>
  <si>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</si>
  <si>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</si>
  <si>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</si>
  <si>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</si>
  <si>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</si>
  <si>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</si>
  <si>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</si>
  <si>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</si>
  <si>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</si>
  <si>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</si>
  <si>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</si>
  <si>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</si>
  <si>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</si>
  <si>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</si>
  <si>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</si>
  <si>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</si>
  <si>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</si>
  <si>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</si>
  <si>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</si>
  <si>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</si>
  <si>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</si>
  <si>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</si>
  <si>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</si>
  <si>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</si>
  <si>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</si>
  <si>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</si>
  <si>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</si>
  <si>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</si>
  <si>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</si>
  <si>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</si>
  <si>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</si>
  <si>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</si>
  <si>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</si>
  <si>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</si>
  <si>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</si>
  <si>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</si>
  <si>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</si>
  <si>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</si>
  <si>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</si>
  <si>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</si>
  <si>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</si>
  <si>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</si>
  <si>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</si>
  <si>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</si>
  <si>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</si>
  <si>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</si>
  <si>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</si>
  <si>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</si>
  <si>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</si>
  <si>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</si>
  <si>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</si>
  <si>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</si>
  <si>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</si>
  <si>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</si>
  <si>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</si>
  <si>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</si>
  <si>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</si>
  <si>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</si>
  <si>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</si>
  <si>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</si>
  <si>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</si>
  <si>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</si>
  <si>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</si>
  <si>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</si>
  <si>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</si>
  <si>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</si>
  <si>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</si>
  <si>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</si>
  <si>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</si>
  <si>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</si>
  <si>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</si>
  <si>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</si>
  <si>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</si>
  <si>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</si>
  <si>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</si>
  <si>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</si>
  <si>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</si>
  <si>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</si>
  <si>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</si>
  <si>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</si>
  <si>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</si>
  <si>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</si>
  <si>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</si>
  <si>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</si>
  <si>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</si>
  <si>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</si>
  <si>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</si>
  <si>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</si>
  <si>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</si>
  <si>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</si>
  <si>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</si>
  <si>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</si>
  <si>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</si>
  <si>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</si>
  <si>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</si>
  <si>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</si>
  <si>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</si>
  <si>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</si>
  <si>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</si>
  <si>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</si>
  <si>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</si>
  <si>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</si>
  <si>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</si>
  <si>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</si>
  <si>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</si>
  <si>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</si>
  <si>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</si>
  <si>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</si>
  <si>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</si>
  <si>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</si>
  <si>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</si>
  <si>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</si>
  <si>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</si>
  <si>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</si>
  <si>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</si>
  <si>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</si>
  <si>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</si>
  <si>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</si>
  <si>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</si>
  <si>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</si>
  <si>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</si>
  <si>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</si>
  <si>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</si>
  <si>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</si>
  <si>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</si>
  <si>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</si>
  <si>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</si>
  <si>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</si>
  <si>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</si>
  <si>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</si>
  <si>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</si>
  <si>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</si>
  <si>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</si>
  <si>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</si>
  <si>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</si>
  <si>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</si>
  <si>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</si>
  <si>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</si>
  <si>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</si>
  <si>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</si>
  <si>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</si>
  <si>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</si>
  <si>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</si>
  <si>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</si>
  <si>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</si>
  <si>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</si>
  <si>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</si>
  <si>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</si>
  <si>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</si>
  <si>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</si>
  <si>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</si>
  <si>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</si>
  <si>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</si>
  <si>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</si>
  <si>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</si>
  <si>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</si>
  <si>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</si>
  <si>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</si>
  <si>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</si>
  <si>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</si>
  <si>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</si>
  <si>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</si>
  <si>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</si>
  <si>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</si>
  <si>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</si>
  <si>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</si>
  <si>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</si>
  <si>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</si>
  <si>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</si>
  <si>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</si>
  <si>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</si>
  <si>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</si>
  <si>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</si>
  <si>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</si>
  <si>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</si>
  <si>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</si>
  <si>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</si>
  <si>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</si>
  <si>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</si>
  <si>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</si>
  <si>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</si>
  <si>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</si>
  <si>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</si>
  <si>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</si>
  <si>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</si>
  <si>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</si>
  <si>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</si>
  <si>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</si>
  <si>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</si>
  <si>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</si>
  <si>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</si>
  <si>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</si>
  <si>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</si>
  <si>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</si>
  <si>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</si>
  <si>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</si>
  <si>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</si>
  <si>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</si>
  <si>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</si>
  <si>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</si>
  <si>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</si>
  <si>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</si>
  <si>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</si>
  <si>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</si>
  <si>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</si>
  <si>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</si>
  <si>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</si>
  <si>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</si>
  <si>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</si>
  <si>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</si>
  <si>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</si>
  <si>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</si>
  <si>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</si>
  <si>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</si>
  <si>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</si>
  <si>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</si>
  <si>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</si>
  <si>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</si>
  <si>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</si>
  <si>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</si>
  <si>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</si>
  <si>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</si>
  <si>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</si>
  <si>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</si>
  <si>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</si>
  <si>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</si>
  <si>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</si>
  <si>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</si>
  <si>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</si>
  <si>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</si>
  <si>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</si>
  <si>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</si>
  <si>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</si>
  <si>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</si>
  <si>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</si>
  <si>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</si>
  <si>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</si>
  <si>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</si>
  <si>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</si>
  <si>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</si>
  <si>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</si>
  <si>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</si>
  <si>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</si>
  <si>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</si>
  <si>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</si>
  <si>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</si>
  <si>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</si>
  <si>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</si>
  <si>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</si>
  <si>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</si>
  <si>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</si>
  <si>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</si>
  <si>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</si>
  <si>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</si>
  <si>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</si>
  <si>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</si>
  <si>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</si>
  <si>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</si>
  <si>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</si>
  <si>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</si>
  <si>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</si>
  <si>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</si>
  <si>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</si>
  <si>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</si>
  <si>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</si>
  <si>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</si>
  <si>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</si>
  <si>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</si>
  <si>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</si>
  <si>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</si>
  <si>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</si>
  <si>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</si>
  <si>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</si>
  <si>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</si>
  <si>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</si>
  <si>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</si>
  <si>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</si>
  <si>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</si>
  <si>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</si>
  <si>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</si>
  <si>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</si>
  <si>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</si>
  <si>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</si>
  <si>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</si>
  <si>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</si>
  <si>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</si>
  <si>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</si>
  <si>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</si>
  <si>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</si>
  <si>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</si>
  <si>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</si>
  <si>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</si>
  <si>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</si>
  <si>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</si>
  <si>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</si>
  <si>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</si>
  <si>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</si>
  <si>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</si>
  <si>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</si>
  <si>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</si>
  <si>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</si>
  <si>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</si>
  <si>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</si>
  <si>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</si>
  <si>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</si>
  <si>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</si>
  <si>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</si>
  <si>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</si>
  <si>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</si>
  <si>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</si>
  <si>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</si>
  <si>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</si>
  <si>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</si>
  <si>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</si>
  <si>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</si>
  <si>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</si>
  <si>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</si>
  <si>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</si>
  <si>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</si>
  <si>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</si>
  <si>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</si>
  <si>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</si>
  <si>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</si>
  <si>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</si>
  <si>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</si>
  <si>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</si>
  <si>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</si>
  <si>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</si>
  <si>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</si>
  <si>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</si>
  <si>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</si>
  <si>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</si>
  <si>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</si>
  <si>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</si>
  <si>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</si>
  <si>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</si>
  <si>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</si>
  <si>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</si>
  <si>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</si>
  <si>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</si>
  <si>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</si>
  <si>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</si>
  <si>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</si>
  <si>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</si>
  <si>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</si>
  <si>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</si>
  <si>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</si>
  <si>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</si>
  <si>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</si>
  <si>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</si>
  <si>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</si>
  <si>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</si>
  <si>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</si>
  <si>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</si>
  <si>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</si>
  <si>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</si>
  <si>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</si>
  <si>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</si>
  <si>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</si>
  <si>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</si>
  <si>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</si>
  <si>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</si>
  <si>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</si>
  <si>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</si>
  <si>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</si>
  <si>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</si>
  <si>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</si>
  <si>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</si>
  <si>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</si>
  <si>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</si>
  <si>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</si>
  <si>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</si>
  <si>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</si>
  <si>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</si>
  <si>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</si>
  <si>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</si>
  <si>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</si>
  <si>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</si>
  <si>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</si>
  <si>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</si>
  <si>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</si>
  <si>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</si>
  <si>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</si>
  <si>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</si>
  <si>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</si>
  <si>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</si>
  <si>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</si>
  <si>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</si>
  <si>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</si>
  <si>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</si>
  <si>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</si>
  <si>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</si>
  <si>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</si>
  <si>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</si>
  <si>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</si>
  <si>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</si>
  <si>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</si>
  <si>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</si>
  <si>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</si>
  <si>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</si>
  <si>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</si>
  <si>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</si>
  <si>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</si>
  <si>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</si>
  <si>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</si>
  <si>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</si>
  <si>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</si>
  <si>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</si>
  <si>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</si>
  <si>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</si>
  <si>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</si>
  <si>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</si>
  <si>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</si>
  <si>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</si>
  <si>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</si>
  <si>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</si>
  <si>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</si>
  <si>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</si>
  <si>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</si>
  <si>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</si>
  <si>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</si>
  <si>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</si>
  <si>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</si>
  <si>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</si>
  <si>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</si>
  <si>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</si>
  <si>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</si>
  <si>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</si>
  <si>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</si>
  <si>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</si>
  <si>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</si>
  <si>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</si>
  <si>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</si>
  <si>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</si>
  <si>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</si>
  <si>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</si>
  <si>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</si>
  <si>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</si>
  <si>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</si>
  <si>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</si>
  <si>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</si>
  <si>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</si>
  <si>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</si>
  <si>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</si>
  <si>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</si>
  <si>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</si>
  <si>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</si>
  <si>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</si>
  <si>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</si>
  <si>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</si>
  <si>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</si>
  <si>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</si>
  <si>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</si>
  <si>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</si>
  <si>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</si>
  <si>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</si>
  <si>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</si>
  <si>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</si>
  <si>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</si>
  <si>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</si>
  <si>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</si>
  <si>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</si>
  <si>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</si>
  <si>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</si>
  <si>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</si>
  <si>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</si>
  <si>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</si>
  <si>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</si>
  <si>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</si>
  <si>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</si>
  <si>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</si>
  <si>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</si>
  <si>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</si>
  <si>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</si>
  <si>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</si>
  <si>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</si>
  <si>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</si>
  <si>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</si>
  <si>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</si>
  <si>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</si>
  <si>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</si>
  <si>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</si>
  <si>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</si>
  <si>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</si>
  <si>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</si>
  <si>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</si>
  <si>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</si>
  <si>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</si>
  <si>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</si>
  <si>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</si>
  <si>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</si>
  <si>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</si>
  <si>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</si>
  <si>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</si>
  <si>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</si>
  <si>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</si>
  <si>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</si>
  <si>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</si>
  <si>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</si>
  <si>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</si>
  <si>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</si>
  <si>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</si>
  <si>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</si>
  <si>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</si>
  <si>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</si>
  <si>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</si>
  <si>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</si>
  <si>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</si>
  <si>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</si>
  <si>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</si>
  <si>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</si>
  <si>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</si>
  <si>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</si>
  <si>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</si>
  <si>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</si>
  <si>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</si>
  <si>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</si>
  <si>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</si>
  <si>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</si>
  <si>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</si>
  <si>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</si>
  <si>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</si>
  <si>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</si>
  <si>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</si>
  <si>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</si>
  <si>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</si>
  <si>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</si>
  <si>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</si>
  <si>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</si>
  <si>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</si>
  <si>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</si>
  <si>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</si>
  <si>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</si>
  <si>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</si>
  <si>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</si>
  <si>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</si>
  <si>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</si>
  <si>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</si>
  <si>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</si>
  <si>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</si>
  <si>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</si>
  <si>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</si>
  <si>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</si>
  <si>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</si>
  <si>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</si>
  <si>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</si>
  <si>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</si>
  <si>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</si>
  <si>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</si>
  <si>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</si>
  <si>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</si>
  <si>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</si>
  <si>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</si>
  <si>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</si>
  <si>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</si>
  <si>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</si>
  <si>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</si>
  <si>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</si>
  <si>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</si>
  <si>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</si>
  <si>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</si>
  <si>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</si>
  <si>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</si>
  <si>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</si>
  <si>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</si>
  <si>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</si>
  <si>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</si>
  <si>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</si>
  <si>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</si>
  <si>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</si>
  <si>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</si>
  <si>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</si>
  <si>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</si>
  <si>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</si>
  <si>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</si>
  <si>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</si>
  <si>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</si>
  <si>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</si>
  <si>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</si>
  <si>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</si>
  <si>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</si>
  <si>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</si>
  <si>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</si>
  <si>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</si>
  <si>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</si>
  <si>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</si>
  <si>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</si>
  <si>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</si>
  <si>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</si>
  <si>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</si>
  <si>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</si>
  <si>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</si>
  <si>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</si>
  <si>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</si>
  <si>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</si>
  <si>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</si>
  <si>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</si>
  <si>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</si>
  <si>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</si>
  <si>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</si>
  <si>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</si>
  <si>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</si>
  <si>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</si>
  <si>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</si>
  <si>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</si>
  <si>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</si>
  <si>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</si>
  <si>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</si>
  <si>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</si>
  <si>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</si>
  <si>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</si>
  <si>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</si>
  <si>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</si>
  <si>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</si>
  <si>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</si>
  <si>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</si>
  <si>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</si>
  <si>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</si>
  <si>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</si>
  <si>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</si>
  <si>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</si>
  <si>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</si>
  <si>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</si>
  <si>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</si>
  <si>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</si>
  <si>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</si>
  <si>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</si>
  <si>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</si>
  <si>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</si>
  <si>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</si>
  <si>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</si>
  <si>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</si>
  <si>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</si>
  <si>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</si>
  <si>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</si>
  <si>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</si>
  <si>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</si>
  <si>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</si>
  <si>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</si>
  <si>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</si>
  <si>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</si>
  <si>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</si>
  <si>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</si>
  <si>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</si>
  <si>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</si>
  <si>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</si>
  <si>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</si>
  <si>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</si>
  <si>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</si>
  <si>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</si>
  <si>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</si>
  <si>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</si>
  <si>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</si>
  <si>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</si>
  <si>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</si>
  <si>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</si>
  <si>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</si>
  <si>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</si>
  <si>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</si>
  <si>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</si>
  <si>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</si>
  <si>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</si>
  <si>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</si>
  <si>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</si>
  <si>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</si>
  <si>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</si>
  <si>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</si>
  <si>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</si>
  <si>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</si>
  <si>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</si>
  <si>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</si>
  <si>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</si>
  <si>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</si>
  <si>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</si>
  <si>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</si>
  <si>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</si>
  <si>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</si>
  <si>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</si>
  <si>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</si>
  <si>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</si>
  <si>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</si>
  <si>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</si>
  <si>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</si>
  <si>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</si>
  <si>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</si>
  <si>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</si>
  <si>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</si>
  <si>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</si>
  <si>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</si>
  <si>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</si>
  <si>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</si>
  <si>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</si>
  <si>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</si>
  <si>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</si>
  <si>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</si>
  <si>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</si>
  <si>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</si>
  <si>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</si>
  <si>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</si>
  <si>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</si>
  <si>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</si>
  <si>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</si>
  <si>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</si>
  <si>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</si>
  <si>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</si>
  <si>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</si>
  <si>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</si>
  <si>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</si>
  <si>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</si>
  <si>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</si>
  <si>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</si>
  <si>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</si>
  <si>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</si>
  <si>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</si>
  <si>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</si>
  <si>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</si>
  <si>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</si>
  <si>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</si>
  <si>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</si>
  <si>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</si>
  <si>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</si>
  <si>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</si>
  <si>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</si>
  <si>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</si>
  <si>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</si>
  <si>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</si>
  <si>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</si>
  <si>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</si>
  <si>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</si>
  <si>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</si>
  <si>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</si>
  <si>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</si>
  <si>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</si>
  <si>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</si>
  <si>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</si>
  <si>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</si>
  <si>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</si>
  <si>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</si>
  <si>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</si>
  <si>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</si>
  <si>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</si>
  <si>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</si>
  <si>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</si>
  <si>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</si>
  <si>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</si>
  <si>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</si>
  <si>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</si>
  <si>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</si>
  <si>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</si>
  <si>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</si>
  <si>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</si>
  <si>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</si>
  <si>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</si>
  <si>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</si>
  <si>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</si>
  <si>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</si>
  <si>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</si>
  <si>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</si>
  <si>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</si>
  <si>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</si>
  <si>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</si>
  <si>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</si>
  <si>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</si>
  <si>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</si>
  <si>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</si>
  <si>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</si>
  <si>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</si>
  <si>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</si>
  <si>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</si>
  <si>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</si>
  <si>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</si>
  <si>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</si>
  <si>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</si>
  <si>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</si>
  <si>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</si>
  <si>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</si>
  <si>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</si>
  <si>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</si>
  <si>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</si>
  <si>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</si>
  <si>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</si>
  <si>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</si>
  <si>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</si>
  <si>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</si>
  <si>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</si>
  <si>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</si>
  <si>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</si>
  <si>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</si>
  <si>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</si>
  <si>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</si>
  <si>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</si>
  <si>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</si>
  <si>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</si>
  <si>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</si>
  <si>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</si>
  <si>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</si>
  <si>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</si>
  <si>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</si>
  <si>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</si>
  <si>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</si>
  <si>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</si>
  <si>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</si>
  <si>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</si>
  <si>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</si>
  <si>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</si>
  <si>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</si>
  <si>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</si>
  <si>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</si>
  <si>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</si>
  <si>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</si>
  <si>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</si>
  <si>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</si>
  <si>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</si>
  <si>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</si>
  <si>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</si>
  <si>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</si>
  <si>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</si>
  <si>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</si>
  <si>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</si>
  <si>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</si>
  <si>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</si>
  <si>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</si>
  <si>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</si>
  <si>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</si>
  <si>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</si>
  <si>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</si>
  <si>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</si>
  <si>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</si>
  <si>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</si>
  <si>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</si>
  <si>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</si>
  <si>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</si>
  <si>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</si>
  <si>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</si>
  <si>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</si>
  <si>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</si>
  <si>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</si>
  <si>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</si>
  <si>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</si>
  <si>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</si>
  <si>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</si>
  <si>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</si>
  <si>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</si>
  <si>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</si>
  <si>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</si>
  <si>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</si>
  <si>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</si>
  <si>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</si>
  <si>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</si>
  <si>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</si>
  <si>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</si>
  <si>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</si>
  <si>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</si>
  <si>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</si>
  <si>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</si>
  <si>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</si>
  <si>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</si>
  <si>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</si>
  <si>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</si>
  <si>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</si>
  <si>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</si>
  <si>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</si>
  <si>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</si>
  <si>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</si>
  <si>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</si>
  <si>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</si>
  <si>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</si>
  <si>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</si>
  <si>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</si>
  <si>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</si>
  <si>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</si>
  <si>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</si>
  <si>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</si>
  <si>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</si>
  <si>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</si>
  <si>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</si>
  <si>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</si>
  <si>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</si>
  <si>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</si>
  <si>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</si>
  <si>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</si>
  <si>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</si>
  <si>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</si>
  <si>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</si>
  <si>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</si>
  <si>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</si>
  <si>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</si>
  <si>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</si>
  <si>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</si>
  <si>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</si>
  <si>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</si>
  <si>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</si>
  <si>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</si>
  <si>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</si>
  <si>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</si>
  <si>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</si>
  <si>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</si>
  <si>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</si>
  <si>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</si>
  <si>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</si>
  <si>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</si>
  <si>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</si>
  <si>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</si>
  <si>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</si>
  <si>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</si>
  <si>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</si>
  <si>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</si>
  <si>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</si>
  <si>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</si>
  <si>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</si>
  <si>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</si>
  <si>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</si>
  <si>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</si>
  <si>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</si>
  <si>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</si>
  <si>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</si>
  <si>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</si>
  <si>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</si>
  <si>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</si>
  <si>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</si>
  <si>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</si>
  <si>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</si>
  <si>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</si>
  <si>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</si>
  <si>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</si>
  <si>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</si>
  <si>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</si>
  <si>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</si>
  <si>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</si>
  <si>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</si>
  <si>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</si>
  <si>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</si>
  <si>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</si>
  <si>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</si>
  <si>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</si>
  <si>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</si>
  <si>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</si>
  <si>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</si>
  <si>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</si>
  <si>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</si>
  <si>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</si>
  <si>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</si>
  <si>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</si>
  <si>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</si>
  <si>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</si>
  <si>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</si>
  <si>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</si>
  <si>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</si>
  <si>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</si>
  <si>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</si>
  <si>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</si>
  <si>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</si>
  <si>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</si>
  <si>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</si>
  <si>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</si>
  <si>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</si>
  <si>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</si>
  <si>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</si>
  <si>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</si>
  <si>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</si>
  <si>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</si>
  <si>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</si>
  <si>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</si>
  <si>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</si>
  <si>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</si>
  <si>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</si>
  <si>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</si>
  <si>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</si>
  <si>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</si>
  <si>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</si>
  <si>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</si>
  <si>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</si>
  <si>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</si>
  <si>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</si>
  <si>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</si>
  <si>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</si>
  <si>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</si>
  <si>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</si>
  <si>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</si>
  <si>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</si>
  <si>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</si>
  <si>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</si>
  <si>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</si>
  <si>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</si>
  <si>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</si>
  <si>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</si>
  <si>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</si>
  <si>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</si>
  <si>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</si>
  <si>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</si>
  <si>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</si>
  <si>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</si>
  <si>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</si>
  <si>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</si>
  <si>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</si>
  <si>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</si>
  <si>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</si>
  <si>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</si>
  <si>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</si>
  <si>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</si>
  <si>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</si>
  <si>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</si>
  <si>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</si>
  <si>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</si>
  <si>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</si>
  <si>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</si>
  <si>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</si>
  <si>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</si>
  <si>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</si>
  <si>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</si>
  <si>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</si>
  <si>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</si>
  <si>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</si>
  <si>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</si>
  <si>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</si>
  <si>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</si>
  <si>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</si>
  <si>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</si>
  <si>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</si>
  <si>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</si>
  <si>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</si>
  <si>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</si>
  <si>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</si>
  <si>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</si>
  <si>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</si>
  <si>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</si>
  <si>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</si>
  <si>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</si>
  <si>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</si>
  <si>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</si>
  <si>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</si>
  <si>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</si>
  <si>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</si>
  <si>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</si>
  <si>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</si>
  <si>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</si>
  <si>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</si>
  <si>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</si>
  <si>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</si>
  <si>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</si>
  <si>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</si>
  <si>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</si>
  <si>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</si>
  <si>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</si>
  <si>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</si>
  <si>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</si>
  <si>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</si>
  <si>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</si>
  <si>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</si>
  <si>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</si>
  <si>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</si>
  <si>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</si>
  <si>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</si>
  <si>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</si>
  <si>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</si>
  <si>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</si>
  <si>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</si>
  <si>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</si>
  <si>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</si>
  <si>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</si>
  <si>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</si>
  <si>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</si>
  <si>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</si>
  <si>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</si>
  <si>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</si>
  <si>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</si>
  <si>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</si>
  <si>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</si>
  <si>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</si>
  <si>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</si>
  <si>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</si>
  <si>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</si>
  <si>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</si>
  <si>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</si>
  <si>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</si>
  <si>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</si>
  <si>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</si>
  <si>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</si>
  <si>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</si>
  <si>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</si>
  <si>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</si>
  <si>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</si>
  <si>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</si>
  <si>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</si>
  <si>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</si>
  <si>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</si>
  <si>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</si>
  <si>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</si>
  <si>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</si>
  <si>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</si>
  <si>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</si>
  <si>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</si>
  <si>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</si>
  <si>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</si>
  <si>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</si>
  <si>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</si>
  <si>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</si>
  <si>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</si>
  <si>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</si>
  <si>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</si>
  <si>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</si>
  <si>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</si>
  <si>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</si>
  <si>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</si>
  <si>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</si>
  <si>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</si>
  <si>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</si>
  <si>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</si>
  <si>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</si>
  <si>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</si>
  <si>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</si>
  <si>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</si>
  <si>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</si>
  <si>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</si>
  <si>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</si>
  <si>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</si>
  <si>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</si>
  <si>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</si>
  <si>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</si>
  <si>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</si>
  <si>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</si>
  <si>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</si>
  <si>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</si>
  <si>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</si>
  <si>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</si>
  <si>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</si>
  <si>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</si>
  <si>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</si>
  <si>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</si>
  <si>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</si>
  <si>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</si>
  <si>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</si>
  <si>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</si>
  <si>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</si>
  <si>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</si>
  <si>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</si>
  <si>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</si>
  <si>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</si>
  <si>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</si>
  <si>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</si>
  <si>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</si>
  <si>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</si>
  <si>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</si>
  <si>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</si>
  <si>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</si>
  <si>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</si>
  <si>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</si>
  <si>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</si>
  <si>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</si>
  <si>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</si>
  <si>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</si>
  <si>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</si>
  <si>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</si>
  <si>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</si>
  <si>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</si>
  <si>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</si>
  <si>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</si>
  <si>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</si>
  <si>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</si>
  <si>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</si>
  <si>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</si>
  <si>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</si>
  <si>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</si>
  <si>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</si>
  <si>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</si>
  <si>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</si>
  <si>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</si>
  <si>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</si>
  <si>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</si>
  <si>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</si>
  <si>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</si>
  <si>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</si>
  <si>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</si>
  <si>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</si>
  <si>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</si>
  <si>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</si>
  <si>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</si>
  <si>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</si>
  <si>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</si>
  <si>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</si>
  <si>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</si>
  <si>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</si>
  <si>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</si>
  <si>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</si>
  <si>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</si>
  <si>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</si>
  <si>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</si>
  <si>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</si>
  <si>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</si>
  <si>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</si>
  <si>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</si>
  <si>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</si>
  <si>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</si>
  <si>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</si>
  <si>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</si>
  <si>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</si>
  <si>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</si>
  <si>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</si>
  <si>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</si>
  <si>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</si>
  <si>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</si>
  <si>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</si>
  <si>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</si>
  <si>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</si>
  <si>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</si>
  <si>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</si>
  <si>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</si>
  <si>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</si>
  <si>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</si>
  <si>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</si>
  <si>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</si>
  <si>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</si>
  <si>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</si>
  <si>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</si>
  <si>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</si>
  <si>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</si>
  <si>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</si>
  <si>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</si>
  <si>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</si>
  <si>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</si>
  <si>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</si>
  <si>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</si>
  <si>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</si>
  <si>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</si>
  <si>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</si>
  <si>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</si>
  <si>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</si>
  <si>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</si>
  <si>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</si>
  <si>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</si>
  <si>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</si>
  <si>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</si>
  <si>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</si>
  <si>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</si>
  <si>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</si>
  <si>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</si>
  <si>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</si>
  <si>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</si>
  <si>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</si>
  <si>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</si>
  <si>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</si>
  <si>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</si>
  <si>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</si>
  <si>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</si>
  <si>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</si>
  <si>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</si>
  <si>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</si>
  <si>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</si>
  <si>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</si>
  <si>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</si>
  <si>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</si>
  <si>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</si>
  <si>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</si>
  <si>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</si>
  <si>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</si>
  <si>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</si>
  <si>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</si>
  <si>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</si>
  <si>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</si>
  <si>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</si>
  <si>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</si>
  <si>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</si>
  <si>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</si>
  <si>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</si>
  <si>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</si>
  <si>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</si>
  <si>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</si>
  <si>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</si>
  <si>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</si>
  <si>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</si>
  <si>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</si>
  <si>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</si>
  <si>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</si>
  <si>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</si>
  <si>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</si>
  <si>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</si>
  <si>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</si>
  <si>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</si>
  <si>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</si>
  <si>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</si>
  <si>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</si>
  <si>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</si>
  <si>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</si>
  <si>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</si>
  <si>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</si>
  <si>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</si>
  <si>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</si>
  <si>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</si>
  <si>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</si>
  <si>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</si>
  <si>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</si>
  <si>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</si>
  <si>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</si>
  <si>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</si>
  <si>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</si>
  <si>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</si>
  <si>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</si>
  <si>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</si>
  <si>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</si>
  <si>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</si>
  <si>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</si>
  <si>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</si>
  <si>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</si>
  <si>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</si>
  <si>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</si>
  <si>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</si>
  <si>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</si>
  <si>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</si>
  <si>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</si>
  <si>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</si>
  <si>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</si>
  <si>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</si>
  <si>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</si>
  <si>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</si>
  <si>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</si>
  <si>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</si>
  <si>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</si>
  <si>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</si>
  <si>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</si>
  <si>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</si>
  <si>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</si>
  <si>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</si>
  <si>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</si>
  <si>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</si>
  <si>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</si>
  <si>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</si>
  <si>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</si>
  <si>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</si>
  <si>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</si>
  <si>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</si>
  <si>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</si>
  <si>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</si>
  <si>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</si>
  <si>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</si>
  <si>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</si>
  <si>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</si>
  <si>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</si>
  <si>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</si>
  <si>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</si>
  <si>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</si>
  <si>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</si>
  <si>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</si>
  <si>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</si>
  <si>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</si>
  <si>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</si>
  <si>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</si>
  <si>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</si>
  <si>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</si>
  <si>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</si>
  <si>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</si>
  <si>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</si>
  <si>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</si>
  <si>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</si>
  <si>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</si>
  <si>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</si>
  <si>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</si>
  <si>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</si>
  <si>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</si>
  <si>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</si>
  <si>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</si>
  <si>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</si>
  <si>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</si>
  <si>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</si>
  <si>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</si>
  <si>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</si>
  <si>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</si>
  <si>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</si>
  <si>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</si>
  <si>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</si>
  <si>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</si>
  <si>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</si>
  <si>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</si>
  <si>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</si>
  <si>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</si>
  <si>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</si>
  <si>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</si>
  <si>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</si>
  <si>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</si>
  <si>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</si>
  <si>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</si>
  <si>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</si>
  <si>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</si>
  <si>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</si>
  <si>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</si>
  <si>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</si>
  <si>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</si>
  <si>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</si>
  <si>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</si>
  <si>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</si>
  <si>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</si>
  <si>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</si>
  <si>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</si>
  <si>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</si>
  <si>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</si>
  <si>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</si>
  <si>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</si>
  <si>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</si>
  <si>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</si>
  <si>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</si>
  <si>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</si>
  <si>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</si>
  <si>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</si>
  <si>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</si>
  <si>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</si>
  <si>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</si>
  <si>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</si>
  <si>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</si>
  <si>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</si>
  <si>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</si>
  <si>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</si>
  <si>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</si>
  <si>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</si>
  <si>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</si>
  <si>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</si>
  <si>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</si>
  <si>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</si>
  <si>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</si>
  <si>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</si>
  <si>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</si>
  <si>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</si>
  <si>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</si>
  <si>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</si>
  <si>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</si>
  <si>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</si>
  <si>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</si>
  <si>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</si>
  <si>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</si>
  <si>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</si>
  <si>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</si>
  <si>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</si>
  <si>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</si>
  <si>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</si>
  <si>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</si>
  <si>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</si>
  <si>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</si>
  <si>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</si>
  <si>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</si>
  <si>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</si>
  <si>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</si>
  <si>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</si>
  <si>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</si>
  <si>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</si>
  <si>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</si>
  <si>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</si>
  <si>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</si>
  <si>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</si>
  <si>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</si>
  <si>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</si>
  <si>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</si>
  <si>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</si>
  <si>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</si>
  <si>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</si>
  <si>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</si>
  <si>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</si>
  <si>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</si>
  <si>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</si>
  <si>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</si>
  <si>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</si>
  <si>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</si>
  <si>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</si>
  <si>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</si>
  <si>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</si>
  <si>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</si>
  <si>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</si>
  <si>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</si>
  <si>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</si>
  <si>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</si>
  <si>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</si>
  <si>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</si>
  <si>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</si>
  <si>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</si>
  <si>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</si>
  <si>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</si>
  <si>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</si>
  <si>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</si>
  <si>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</si>
  <si>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</si>
  <si>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</si>
  <si>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</si>
  <si>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</si>
  <si>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</si>
  <si>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</si>
  <si>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</si>
  <si>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</si>
  <si>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</si>
  <si>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</si>
  <si>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</si>
  <si>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</si>
  <si>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</si>
  <si>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</si>
  <si>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</si>
  <si>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</si>
  <si>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</si>
  <si>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</si>
  <si>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</si>
  <si>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</si>
  <si>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</si>
  <si>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</si>
  <si>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</si>
  <si>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</si>
  <si>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</si>
  <si>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</si>
  <si>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</si>
  <si>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</si>
  <si>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</si>
  <si>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</si>
  <si>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</si>
  <si>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</si>
  <si>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</si>
  <si>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</si>
  <si>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</si>
  <si>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</si>
  <si>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</si>
  <si>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</si>
  <si>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</si>
  <si>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</si>
  <si>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</si>
  <si>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</si>
  <si>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</si>
  <si>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</si>
  <si>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</si>
  <si>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</si>
  <si>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</si>
  <si>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</si>
  <si>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</si>
  <si>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</si>
  <si>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</si>
  <si>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</si>
  <si>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</si>
  <si>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</si>
  <si>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</si>
  <si>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</si>
  <si>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</si>
  <si>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</si>
  <si>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</si>
  <si>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</si>
  <si>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</si>
  <si>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</si>
  <si>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</si>
  <si>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</si>
  <si>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</si>
  <si>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</si>
  <si>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</si>
  <si>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</si>
  <si>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</si>
  <si>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</si>
  <si>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</si>
  <si>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</si>
  <si>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</si>
  <si>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</si>
  <si>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</si>
  <si>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</si>
  <si>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</si>
  <si>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</si>
  <si>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</si>
  <si>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</si>
  <si>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</si>
  <si>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</si>
  <si>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</si>
  <si>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</si>
  <si>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</si>
  <si>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</si>
  <si>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</si>
  <si>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</si>
  <si>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</si>
  <si>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</si>
  <si>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</si>
  <si>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</si>
  <si>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</si>
  <si>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</si>
  <si>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</si>
  <si>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</si>
  <si>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</si>
  <si>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</si>
  <si>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</si>
  <si>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</si>
  <si>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</si>
  <si>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</si>
  <si>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</si>
  <si>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</si>
  <si>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</si>
  <si>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</si>
  <si>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</si>
  <si>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</si>
  <si>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</si>
  <si>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</si>
  <si>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</si>
  <si>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</si>
  <si>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</si>
  <si>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</si>
  <si>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</si>
  <si>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</si>
  <si>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</si>
  <si>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</si>
  <si>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</si>
  <si>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</si>
  <si>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</si>
  <si>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</si>
  <si>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</si>
  <si>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</si>
  <si>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</si>
  <si>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</si>
  <si>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</si>
  <si>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</si>
  <si>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</si>
  <si>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</si>
  <si>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</si>
  <si>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</si>
  <si>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</si>
  <si>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</si>
  <si>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</si>
  <si>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</si>
  <si>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</si>
  <si>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</si>
  <si>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</si>
  <si>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</si>
  <si>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</si>
  <si>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</si>
  <si>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</si>
  <si>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</si>
  <si>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</si>
  <si>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</si>
  <si>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</si>
  <si>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</si>
  <si>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</si>
  <si>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</si>
  <si>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</si>
  <si>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</si>
  <si>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</si>
  <si>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</si>
  <si>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</si>
  <si>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</si>
  <si>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</si>
  <si>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</si>
  <si>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</si>
  <si>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</si>
  <si>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</si>
  <si>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</si>
  <si>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</si>
  <si>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</si>
  <si>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</si>
  <si>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</si>
  <si>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</si>
  <si>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</si>
  <si>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</si>
  <si>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</si>
  <si>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</si>
  <si>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</si>
  <si>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</si>
  <si>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</si>
  <si>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</si>
  <si>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</si>
  <si>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</si>
  <si>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</si>
  <si>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</si>
  <si>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</si>
  <si>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</si>
  <si>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</si>
  <si>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</si>
  <si>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</si>
  <si>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</si>
  <si>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</si>
  <si>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</si>
  <si>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</si>
  <si>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</si>
  <si>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</si>
  <si>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</si>
  <si>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</si>
  <si>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</si>
  <si>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</si>
  <si>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</si>
  <si>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</si>
  <si>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</si>
  <si>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</si>
  <si>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</si>
  <si>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</si>
  <si>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</si>
  <si>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</si>
  <si>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</si>
  <si>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</si>
  <si>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</si>
  <si>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</si>
  <si>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</si>
  <si>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</si>
  <si>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</si>
  <si>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</si>
  <si>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</si>
  <si>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</si>
  <si>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</si>
  <si>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</si>
  <si>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</si>
  <si>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</si>
  <si>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</si>
  <si>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</si>
  <si>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</si>
  <si>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</si>
  <si>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</si>
  <si>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</si>
  <si>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</si>
  <si>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</si>
  <si>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</si>
  <si>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</si>
  <si>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</si>
  <si>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</si>
  <si>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</si>
  <si>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</si>
  <si>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</si>
  <si>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</si>
  <si>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</si>
  <si>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</si>
  <si>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</si>
  <si>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</si>
  <si>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</si>
  <si>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</si>
  <si>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</si>
  <si>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</si>
  <si>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</si>
  <si>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</si>
  <si>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</si>
  <si>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</si>
  <si>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</si>
  <si>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</si>
  <si>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</si>
  <si>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</si>
  <si>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</si>
  <si>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</si>
  <si>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</si>
  <si>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</si>
  <si>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</si>
  <si>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</si>
  <si>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</si>
  <si>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</si>
  <si>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</si>
  <si>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</si>
  <si>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</si>
  <si>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</si>
  <si>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</si>
  <si>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</si>
  <si>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</si>
  <si>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</si>
  <si>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</si>
  <si>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</si>
  <si>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</si>
  <si>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</si>
  <si>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</si>
  <si>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</si>
  <si>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</si>
  <si>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</si>
  <si>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</si>
  <si>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</si>
  <si>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</si>
  <si>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</si>
  <si>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</si>
  <si>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</si>
  <si>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</si>
  <si>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</si>
  <si>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</si>
  <si>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</si>
  <si>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</si>
  <si>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</si>
  <si>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</si>
  <si>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</si>
  <si>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</si>
  <si>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</si>
  <si>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</si>
  <si>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</si>
  <si>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</si>
  <si>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</si>
  <si>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</si>
  <si>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</si>
  <si>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</si>
  <si>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</si>
  <si>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</si>
  <si>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</si>
  <si>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</si>
  <si>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</si>
  <si>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</si>
  <si>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</si>
  <si>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</si>
  <si>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</si>
  <si>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</si>
  <si>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</si>
  <si>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</si>
  <si>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</si>
  <si>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</si>
  <si>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</si>
  <si>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</si>
  <si>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</si>
  <si>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</si>
  <si>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</si>
  <si>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</si>
  <si>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</si>
  <si>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</si>
  <si>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</si>
  <si>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</si>
  <si>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</si>
  <si>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</si>
  <si>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</si>
  <si>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</si>
  <si>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</si>
  <si>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</si>
  <si>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</si>
  <si>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</si>
  <si>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</si>
  <si>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</si>
  <si>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</si>
  <si>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</si>
  <si>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</si>
  <si>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</si>
  <si>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</si>
  <si>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</si>
  <si>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</si>
  <si>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</si>
  <si>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</si>
  <si>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</si>
  <si>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</si>
  <si>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</si>
  <si>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</si>
  <si>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</si>
  <si>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</si>
  <si>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</si>
  <si>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</si>
  <si>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</si>
  <si>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</si>
  <si>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</si>
  <si>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</si>
  <si>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</si>
  <si>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</si>
  <si>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</si>
  <si>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</si>
  <si>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</si>
  <si>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</si>
  <si>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</si>
  <si>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</si>
  <si>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</si>
  <si>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</si>
  <si>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</si>
  <si>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</si>
  <si>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</si>
  <si>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</si>
  <si>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</si>
  <si>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</si>
  <si>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</si>
  <si>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</si>
  <si>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</si>
  <si>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</si>
  <si>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</si>
  <si>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</si>
  <si>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</si>
  <si>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</si>
  <si>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</si>
  <si>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</si>
  <si>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</si>
  <si>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</si>
  <si>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</si>
  <si>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</si>
  <si>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</si>
  <si>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</si>
  <si>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</si>
  <si>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</si>
  <si>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</si>
  <si>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</si>
  <si>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</si>
  <si>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</si>
  <si>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</si>
  <si>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</si>
  <si>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</si>
  <si>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</si>
  <si>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</si>
  <si>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</si>
  <si>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</si>
  <si>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</si>
  <si>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</si>
  <si>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</si>
  <si>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</si>
  <si>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</si>
  <si>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</si>
  <si>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</si>
  <si>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</si>
  <si>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</si>
  <si>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</si>
  <si>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</si>
  <si>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</si>
  <si>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</si>
  <si>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</si>
  <si>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</si>
  <si>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</si>
  <si>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</si>
  <si>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</si>
  <si>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</si>
  <si>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</si>
  <si>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</si>
  <si>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</si>
  <si>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</si>
  <si>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</si>
  <si>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</si>
  <si>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</si>
  <si>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</si>
  <si>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</si>
  <si>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</si>
  <si>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</si>
  <si>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</si>
  <si>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</si>
  <si>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</si>
  <si>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</si>
  <si>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</si>
  <si>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</si>
  <si>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</si>
  <si>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</si>
  <si>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</si>
  <si>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</si>
  <si>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</si>
  <si>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</si>
  <si>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</si>
  <si>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</si>
  <si>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</si>
  <si>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</si>
  <si>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</si>
  <si>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</si>
  <si>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</si>
  <si>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</si>
  <si>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</si>
  <si>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</si>
  <si>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</si>
  <si>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</si>
  <si>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</si>
  <si>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</si>
  <si>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</si>
  <si>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</si>
  <si>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</si>
  <si>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</si>
  <si>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</si>
  <si>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</si>
  <si>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</si>
  <si>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</si>
  <si>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</si>
  <si>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</si>
  <si>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</si>
  <si>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</si>
  <si>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</si>
  <si>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</si>
  <si>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</si>
  <si>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</si>
  <si>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</si>
  <si>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</si>
  <si>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</si>
  <si>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</si>
  <si>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</si>
  <si>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</si>
  <si>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</si>
  <si>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</si>
  <si>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</si>
  <si>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</si>
  <si>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</si>
  <si>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</si>
  <si>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</si>
  <si>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</si>
  <si>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</si>
  <si>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</si>
  <si>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</si>
  <si>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</si>
  <si>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</si>
  <si>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</si>
  <si>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</si>
  <si>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</si>
  <si>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</si>
  <si>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</si>
  <si>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</si>
  <si>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</si>
  <si>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</si>
  <si>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</si>
  <si>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</si>
  <si>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</si>
  <si>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</si>
  <si>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</si>
  <si>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</si>
  <si>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</si>
  <si>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</si>
  <si>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</si>
  <si>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</si>
  <si>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</si>
  <si>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</si>
  <si>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</si>
  <si>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</si>
  <si>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</si>
  <si>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</si>
  <si>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</si>
  <si>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</si>
  <si>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</si>
  <si>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</si>
  <si>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</si>
  <si>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</si>
  <si>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</si>
  <si>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</si>
  <si>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</si>
  <si>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</si>
  <si>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</si>
  <si>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</si>
  <si>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</si>
  <si>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</si>
  <si>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</si>
  <si>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</si>
  <si>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</si>
  <si>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</si>
  <si>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</si>
  <si>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</si>
  <si>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</si>
  <si>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</si>
  <si>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</si>
  <si>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</si>
  <si>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</si>
  <si>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</si>
  <si>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</si>
  <si>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</si>
  <si>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</si>
  <si>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</si>
  <si>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</si>
  <si>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</si>
  <si>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</si>
  <si>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</si>
  <si>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</si>
  <si>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</si>
  <si>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</si>
  <si>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</si>
  <si>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</si>
  <si>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</si>
  <si>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</si>
  <si>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</si>
  <si>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</si>
  <si>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</si>
  <si>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</si>
  <si>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</si>
  <si>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</si>
  <si>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</si>
  <si>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</si>
  <si>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</si>
  <si>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</si>
  <si>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</si>
  <si>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</si>
  <si>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</si>
  <si>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</si>
  <si>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</si>
  <si>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</si>
  <si>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</si>
  <si>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</si>
  <si>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</si>
  <si>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</si>
  <si>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</si>
  <si>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</si>
  <si>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</si>
  <si>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</si>
  <si>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</si>
  <si>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</si>
  <si>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</si>
  <si>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</si>
  <si>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</si>
  <si>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</si>
  <si>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</si>
  <si>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</si>
  <si>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</si>
  <si>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</si>
  <si>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</si>
  <si>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</si>
  <si>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</si>
  <si>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</si>
  <si>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</si>
  <si>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</si>
  <si>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</si>
  <si>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</si>
  <si>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</si>
  <si>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</si>
  <si>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</si>
  <si>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</si>
  <si>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</si>
  <si>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</si>
  <si>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</si>
  <si>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</si>
  <si>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</si>
  <si>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</si>
  <si>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</si>
  <si>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</si>
  <si>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</si>
  <si>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</si>
  <si>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</si>
  <si>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</si>
  <si>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</si>
  <si>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</si>
  <si>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</si>
  <si>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</si>
  <si>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</si>
  <si>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</si>
  <si>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</si>
  <si>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</si>
  <si>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</si>
  <si>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</si>
  <si>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</si>
  <si>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</si>
  <si>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</si>
  <si>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</si>
  <si>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</si>
  <si>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</si>
  <si>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</si>
  <si>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</si>
  <si>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</si>
  <si>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</si>
  <si>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</si>
  <si>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</si>
  <si>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</si>
  <si>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</si>
  <si>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</si>
  <si>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</si>
  <si>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</si>
  <si>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</si>
  <si>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</si>
  <si>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</si>
  <si>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</si>
  <si>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</si>
  <si>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</si>
  <si>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</si>
  <si>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</si>
  <si>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</si>
  <si>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</si>
  <si>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</si>
  <si>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</si>
  <si>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</si>
  <si>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</si>
  <si>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</si>
  <si>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</si>
  <si>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</si>
  <si>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</si>
  <si>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</si>
  <si>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</si>
  <si>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</si>
  <si>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</si>
  <si>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</si>
  <si>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</si>
  <si>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</si>
  <si>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</si>
  <si>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</si>
  <si>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</si>
  <si>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</si>
  <si>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</si>
  <si>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</si>
  <si>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</si>
  <si>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</si>
  <si>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</si>
  <si>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</si>
  <si>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</si>
  <si>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</si>
  <si>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</si>
  <si>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</si>
  <si>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</si>
  <si>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</si>
  <si>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</si>
  <si>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</si>
  <si>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</si>
  <si>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</si>
  <si>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</si>
  <si>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</si>
  <si>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</si>
  <si>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</si>
  <si>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</si>
  <si>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</si>
  <si>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</si>
  <si>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</si>
  <si>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</si>
  <si>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</si>
  <si>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</si>
  <si>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</si>
  <si>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</si>
  <si>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</si>
  <si>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</si>
  <si>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</si>
  <si>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</si>
  <si>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</si>
  <si>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</si>
  <si>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</si>
  <si>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</si>
  <si>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</si>
  <si>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</si>
  <si>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</si>
  <si>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</si>
  <si>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</si>
  <si>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</si>
  <si>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</si>
  <si>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</si>
  <si>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</si>
  <si>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</si>
  <si>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</si>
  <si>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</si>
  <si>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</si>
  <si>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</si>
  <si>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</si>
  <si>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</si>
  <si>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</si>
  <si>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</si>
  <si>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</si>
  <si>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</si>
  <si>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</si>
  <si>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</si>
  <si>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</si>
  <si>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</si>
  <si>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</si>
  <si>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</si>
  <si>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</si>
  <si>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</si>
  <si>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</si>
  <si>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</si>
  <si>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</si>
  <si>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</si>
  <si>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</si>
  <si>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</si>
  <si>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</si>
  <si>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</si>
  <si>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</si>
  <si>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</si>
  <si>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</si>
  <si>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</si>
  <si>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</si>
  <si>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</si>
  <si>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</si>
  <si>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</si>
  <si>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</si>
  <si>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</si>
  <si>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</si>
  <si>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</si>
  <si>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</si>
  <si>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</si>
  <si>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</si>
  <si>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</si>
  <si>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</si>
  <si>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</si>
  <si>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</si>
  <si>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</si>
  <si>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</si>
  <si>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</si>
  <si>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</si>
  <si>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</si>
  <si>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</si>
  <si>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</si>
  <si>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</si>
  <si>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</si>
  <si>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</si>
  <si>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</si>
  <si>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</si>
  <si>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</si>
  <si>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</si>
  <si>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</si>
  <si>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</si>
  <si>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</si>
  <si>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</si>
  <si>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</si>
  <si>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</si>
  <si>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</si>
  <si>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</si>
  <si>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</si>
  <si>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</si>
  <si>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</si>
  <si>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</si>
  <si>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</si>
  <si>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</si>
  <si>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</si>
  <si>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</si>
  <si>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</si>
  <si>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</si>
  <si>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</si>
  <si>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</si>
  <si>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</si>
  <si>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</si>
  <si>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</si>
  <si>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</si>
  <si>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</si>
  <si>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</si>
  <si>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</si>
  <si>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</si>
  <si>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</si>
  <si>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</si>
  <si>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</si>
  <si>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</si>
  <si>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</si>
  <si>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</si>
  <si>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</si>
  <si>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</si>
  <si>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</si>
  <si>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</si>
  <si>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</si>
  <si>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</si>
  <si>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</si>
  <si>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</si>
  <si>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</si>
  <si>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</si>
  <si>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</si>
  <si>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</si>
  <si>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</si>
  <si>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</si>
  <si>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</si>
  <si>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</si>
  <si>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</si>
  <si>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</si>
  <si>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</si>
  <si>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</si>
  <si>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</si>
  <si>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</si>
  <si>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</si>
  <si>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</si>
  <si>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</si>
  <si>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</si>
  <si>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</si>
  <si>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</si>
  <si>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</si>
  <si>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</si>
  <si>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</si>
  <si>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</si>
  <si>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</si>
  <si>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</si>
  <si>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</si>
  <si>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</si>
  <si>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</si>
  <si>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</si>
  <si>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</si>
  <si>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</si>
  <si>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</si>
  <si>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</si>
  <si>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</si>
  <si>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</si>
  <si>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</si>
  <si>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</si>
  <si>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</si>
  <si>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</si>
  <si>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</si>
  <si>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</si>
  <si>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</si>
  <si>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</si>
  <si>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</si>
  <si>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</si>
  <si>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</si>
  <si>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</si>
  <si>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</si>
  <si>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</si>
  <si>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</si>
  <si>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</si>
  <si>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</si>
  <si>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</si>
  <si>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</si>
  <si>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</si>
  <si>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</si>
  <si>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</si>
  <si>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</si>
  <si>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</si>
  <si>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</si>
  <si>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</si>
  <si>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</si>
  <si>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</si>
  <si>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</si>
  <si>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</si>
  <si>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</si>
  <si>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</si>
  <si>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</si>
  <si>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</si>
  <si>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</si>
  <si>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</si>
  <si>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</si>
  <si>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</si>
  <si>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</si>
  <si>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</si>
  <si>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</si>
  <si>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</si>
  <si>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</si>
  <si>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</si>
  <si>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</si>
  <si>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</si>
  <si>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</si>
  <si>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</si>
  <si>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</si>
  <si>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</si>
  <si>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</si>
  <si>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</si>
  <si>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</si>
  <si>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</si>
  <si>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</si>
  <si>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</si>
  <si>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</si>
  <si>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</si>
  <si>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</si>
  <si>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</si>
  <si>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</si>
  <si>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</si>
  <si>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</si>
  <si>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</si>
  <si>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</si>
  <si>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</si>
  <si>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</si>
  <si>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</si>
  <si>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</si>
  <si>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</si>
  <si>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</si>
  <si>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</si>
  <si>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</si>
  <si>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</si>
  <si>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</si>
  <si>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</si>
  <si>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</si>
  <si>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</si>
  <si>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</si>
  <si>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</si>
  <si>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</si>
  <si>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</si>
  <si>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</si>
  <si>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</si>
  <si>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</si>
  <si>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</si>
  <si>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</si>
  <si>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</si>
  <si>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</si>
  <si>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</si>
  <si>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</si>
  <si>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</si>
  <si>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</si>
  <si>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</si>
  <si>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</si>
  <si>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</si>
  <si>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</si>
  <si>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</si>
  <si>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</si>
  <si>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</si>
  <si>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</si>
  <si>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</si>
  <si>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</si>
  <si>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</si>
  <si>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</si>
  <si>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</si>
  <si>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</si>
  <si>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</si>
  <si>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</si>
  <si>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</si>
  <si>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</si>
  <si>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</si>
  <si>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</si>
  <si>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</si>
  <si>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</si>
  <si>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</si>
  <si>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</si>
  <si>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</si>
  <si>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</si>
  <si>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</si>
  <si>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</si>
  <si>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</si>
  <si>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</si>
  <si>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</si>
  <si>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</si>
  <si>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</si>
  <si>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</si>
  <si>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</si>
  <si>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</si>
  <si>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</si>
  <si>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</si>
  <si>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</si>
  <si>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</si>
  <si>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</si>
  <si>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</si>
  <si>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</si>
  <si>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</si>
  <si>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</si>
  <si>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</si>
  <si>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</si>
  <si>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</si>
  <si>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</si>
  <si>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</si>
  <si>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</si>
  <si>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</si>
  <si>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</si>
  <si>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</si>
  <si>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</si>
  <si>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</si>
  <si>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</si>
  <si>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</si>
  <si>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</si>
  <si>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</si>
  <si>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</si>
  <si>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</si>
  <si>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</si>
  <si>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</si>
  <si>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</si>
  <si>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</si>
  <si>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</si>
  <si>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</si>
  <si>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</si>
  <si>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</si>
  <si>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</si>
  <si>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</si>
  <si>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</si>
  <si>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</si>
  <si>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</si>
  <si>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</si>
  <si>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</si>
  <si>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</si>
  <si>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</si>
  <si>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</si>
  <si>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</si>
  <si>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</si>
  <si>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</si>
  <si>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</si>
  <si>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</si>
  <si>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</si>
  <si>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</si>
  <si>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</si>
  <si>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</si>
  <si>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</si>
  <si>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</si>
  <si>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</si>
  <si>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</si>
  <si>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</si>
  <si>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</si>
  <si>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</si>
  <si>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</si>
  <si>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</si>
  <si>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</si>
  <si>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</si>
  <si>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</si>
  <si>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</si>
  <si>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</si>
  <si>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</si>
  <si>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</si>
  <si>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</si>
  <si>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</si>
  <si>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</si>
  <si>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</si>
  <si>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</si>
  <si>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</si>
  <si>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</si>
  <si>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</si>
  <si>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</si>
  <si>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</si>
  <si>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</si>
  <si>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</si>
  <si>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</si>
  <si>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</si>
  <si>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</si>
  <si>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</si>
  <si>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</si>
  <si>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</si>
  <si>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</si>
  <si>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</si>
  <si>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</si>
  <si>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</si>
  <si>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</si>
  <si>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</si>
  <si>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</si>
  <si>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</si>
  <si>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</si>
  <si>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</si>
  <si>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</si>
  <si>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</si>
  <si>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</si>
  <si>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</si>
  <si>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</si>
  <si>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</si>
  <si>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</si>
  <si>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</si>
  <si>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</si>
  <si>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</si>
  <si>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</si>
  <si>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</si>
  <si>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</si>
  <si>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</si>
  <si>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</si>
  <si>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</si>
  <si>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</si>
  <si>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</si>
  <si>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</si>
  <si>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</si>
  <si>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</si>
  <si>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</si>
  <si>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</si>
  <si>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</si>
  <si>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</si>
  <si>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</si>
  <si>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</si>
  <si>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</si>
  <si>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</si>
  <si>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</si>
  <si>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</si>
  <si>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</si>
  <si>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</si>
  <si>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</si>
  <si>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</si>
  <si>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</si>
  <si>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</si>
  <si>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</si>
  <si>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</si>
  <si>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</si>
  <si>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</si>
  <si>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</si>
  <si>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</si>
  <si>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</si>
  <si>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</si>
  <si>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</si>
  <si>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</si>
  <si>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</si>
  <si>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</si>
  <si>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</si>
  <si>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</si>
  <si>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</si>
  <si>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</si>
  <si>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</si>
  <si>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</si>
  <si>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</si>
  <si>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</si>
  <si>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</si>
  <si>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</si>
  <si>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</si>
  <si>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</si>
  <si>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</si>
  <si>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</si>
  <si>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</si>
  <si>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</si>
  <si>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</si>
  <si>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</si>
  <si>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</si>
  <si>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</si>
  <si>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</si>
  <si>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</si>
  <si>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</si>
  <si>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</si>
  <si>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</si>
  <si>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</si>
  <si>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</si>
  <si>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</si>
  <si>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</si>
  <si>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</si>
  <si>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</si>
  <si>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</si>
  <si>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</si>
  <si>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</si>
  <si>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</si>
  <si>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</si>
  <si>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</si>
  <si>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</si>
  <si>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</si>
  <si>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</si>
  <si>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</si>
  <si>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</si>
  <si>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</si>
  <si>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</si>
  <si>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</si>
  <si>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</si>
  <si>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</si>
  <si>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</si>
  <si>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</si>
  <si>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</si>
  <si>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</si>
  <si>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</si>
  <si>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</si>
  <si>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</si>
  <si>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</si>
  <si>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</si>
  <si>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</si>
  <si>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</si>
  <si>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</si>
  <si>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</si>
  <si>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</si>
  <si>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</si>
  <si>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</si>
  <si>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</si>
  <si>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</si>
  <si>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</si>
  <si>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</si>
  <si>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</si>
  <si>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</si>
  <si>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</si>
  <si>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</si>
  <si>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</si>
  <si>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</si>
  <si>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</si>
  <si>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</si>
  <si>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</si>
  <si>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</si>
  <si>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</si>
  <si>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</si>
  <si>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</si>
  <si>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</si>
  <si>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</si>
  <si>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</si>
  <si>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</si>
  <si>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</si>
  <si>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</si>
  <si>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</si>
  <si>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</si>
  <si>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</si>
  <si>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</si>
  <si>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</si>
  <si>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</si>
  <si>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</si>
  <si>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</si>
  <si>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</si>
  <si>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</si>
  <si>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</si>
  <si>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</si>
  <si>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</si>
  <si>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</si>
  <si>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</si>
  <si>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</si>
  <si>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</si>
  <si>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</si>
  <si>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</si>
  <si>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</si>
  <si>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</si>
  <si>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</si>
  <si>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</si>
  <si>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</si>
  <si>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</si>
  <si>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</si>
  <si>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</si>
  <si>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</si>
  <si>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</si>
  <si>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</si>
  <si>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</si>
  <si>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</si>
  <si>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</si>
  <si>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</si>
  <si>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</si>
  <si>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</si>
  <si>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</si>
  <si>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</si>
  <si>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</si>
  <si>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</si>
  <si>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</si>
  <si>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</si>
  <si>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</si>
  <si>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</si>
  <si>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</si>
  <si>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</si>
  <si>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</si>
  <si>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</si>
  <si>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</si>
  <si>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</si>
  <si>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</si>
  <si>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</si>
  <si>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</si>
  <si>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</si>
  <si>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</si>
  <si>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</si>
  <si>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</si>
  <si>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</si>
  <si>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</si>
  <si>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</si>
  <si>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</si>
  <si>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</si>
  <si>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</si>
  <si>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</si>
  <si>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</si>
  <si>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</si>
  <si>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</si>
  <si>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</si>
  <si>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</si>
  <si>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</si>
  <si>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</si>
  <si>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</si>
  <si>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</si>
  <si>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</si>
  <si>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</si>
  <si>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</si>
  <si>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</si>
  <si>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</si>
  <si>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</si>
  <si>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</si>
  <si>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</si>
  <si>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</si>
  <si>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</si>
  <si>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</si>
  <si>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</si>
  <si>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</si>
  <si>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</si>
  <si>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</si>
  <si>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</si>
  <si>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</si>
  <si>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</si>
  <si>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</si>
  <si>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</si>
  <si>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</si>
  <si>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</si>
  <si>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</si>
  <si>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</si>
  <si>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</si>
  <si>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</si>
  <si>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</si>
  <si>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</si>
  <si>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</si>
  <si>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</si>
  <si>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</si>
  <si>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</si>
  <si>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</si>
  <si>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</si>
  <si>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</si>
  <si>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</si>
  <si>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</si>
  <si>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</si>
  <si>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</si>
  <si>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</si>
  <si>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</si>
  <si>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</si>
  <si>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</si>
  <si>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</si>
  <si>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</si>
  <si>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</si>
  <si>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</si>
  <si>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</si>
  <si>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</si>
  <si>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</si>
  <si>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</si>
  <si>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</si>
  <si>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</si>
  <si>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</si>
  <si>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</si>
  <si>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</si>
  <si>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</si>
  <si>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</si>
  <si>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</si>
  <si>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</si>
  <si>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</si>
  <si>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</si>
  <si>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</si>
  <si>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</si>
  <si>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</si>
  <si>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</si>
  <si>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</si>
  <si>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</si>
  <si>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</si>
  <si>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</si>
  <si>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</si>
  <si>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</si>
  <si>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</si>
  <si>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</si>
  <si>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</si>
  <si>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</si>
  <si>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</si>
  <si>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</si>
  <si>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</si>
  <si>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</si>
  <si>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</si>
  <si>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</si>
  <si>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</si>
  <si>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</si>
  <si>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</si>
  <si>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</si>
  <si>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</si>
  <si>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</si>
  <si>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</si>
  <si>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</si>
  <si>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</si>
  <si>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</si>
  <si>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</si>
  <si>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</si>
  <si>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</si>
  <si>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</si>
  <si>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</si>
  <si>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</si>
  <si>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</si>
  <si>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</si>
  <si>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</si>
  <si>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</si>
  <si>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</si>
  <si>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</si>
  <si>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</si>
  <si>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</si>
  <si>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</si>
  <si>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</si>
  <si>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</si>
  <si>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</si>
  <si>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</si>
  <si>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</si>
  <si>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</si>
  <si>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</si>
  <si>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</si>
  <si>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</si>
  <si>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</si>
  <si>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</si>
  <si>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</si>
  <si>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</si>
  <si>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</si>
  <si>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</si>
  <si>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</si>
  <si>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</si>
  <si>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</si>
  <si>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</si>
  <si>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</si>
  <si>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</si>
  <si>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</si>
  <si>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</si>
  <si>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</si>
  <si>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</si>
  <si>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</si>
  <si>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</si>
  <si>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</si>
  <si>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</si>
  <si>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</si>
  <si>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</si>
  <si>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</si>
  <si>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</si>
  <si>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</si>
  <si>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</si>
  <si>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</si>
  <si>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</si>
  <si>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</si>
  <si>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</si>
  <si>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</si>
  <si>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</si>
  <si>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</si>
  <si>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</si>
  <si>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</si>
  <si>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</si>
  <si>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</si>
  <si>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</si>
  <si>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</si>
  <si>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</si>
  <si>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</si>
  <si>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</si>
  <si>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</si>
  <si>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</si>
  <si>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</si>
  <si>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</si>
  <si>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</si>
  <si>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</si>
  <si>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</si>
  <si>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</si>
  <si>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</si>
  <si>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</si>
  <si>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</si>
  <si>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</si>
  <si>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</si>
  <si>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</si>
  <si>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</si>
  <si>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</si>
  <si>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</si>
  <si>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</si>
  <si>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</si>
  <si>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</si>
  <si>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</si>
  <si>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</si>
  <si>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</si>
  <si>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</si>
  <si>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</si>
  <si>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</si>
  <si>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</si>
  <si>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</si>
  <si>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</si>
  <si>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</si>
  <si>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</si>
  <si>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</si>
  <si>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</si>
  <si>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</si>
  <si>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</si>
  <si>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</si>
  <si>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</si>
  <si>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</si>
  <si>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</si>
  <si>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</si>
  <si>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</si>
  <si>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</si>
  <si>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</si>
  <si>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</si>
  <si>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</si>
  <si>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</si>
  <si>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</si>
  <si>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</si>
  <si>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</si>
  <si>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</si>
  <si>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</si>
  <si>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</si>
  <si>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</si>
  <si>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</si>
  <si>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</si>
  <si>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</si>
  <si>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</si>
  <si>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</si>
  <si>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</si>
  <si>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</si>
  <si>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</si>
  <si>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</si>
  <si>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</si>
  <si>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</si>
  <si>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</si>
  <si>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</si>
  <si>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</si>
  <si>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</si>
  <si>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</si>
  <si>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</si>
  <si>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</si>
  <si>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</si>
  <si>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</si>
  <si>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</si>
  <si>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</si>
  <si>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</si>
  <si>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</si>
  <si>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</si>
  <si>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</si>
  <si>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</si>
  <si>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</si>
  <si>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</si>
  <si>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</si>
  <si>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</si>
  <si>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</si>
  <si>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</si>
  <si>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</si>
  <si>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</si>
  <si>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</si>
  <si>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</si>
  <si>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</si>
  <si>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</si>
  <si>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</si>
  <si>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</si>
  <si>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</si>
  <si>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</si>
  <si>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</si>
  <si>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</si>
  <si>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</si>
  <si>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</si>
  <si>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</si>
  <si>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</si>
  <si>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</si>
  <si>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</si>
  <si>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</si>
  <si>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</si>
  <si>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</si>
  <si>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</si>
  <si>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</si>
  <si>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</si>
  <si>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</si>
  <si>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</si>
  <si>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</si>
  <si>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</si>
  <si>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</si>
  <si>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</si>
  <si>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</si>
  <si>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</si>
  <si>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</si>
  <si>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</si>
  <si>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</si>
  <si>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</si>
  <si>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</si>
  <si>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</si>
  <si>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</si>
  <si>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</si>
  <si>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</si>
  <si>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</si>
  <si>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</si>
  <si>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</si>
  <si>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</si>
  <si>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</si>
  <si>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</si>
  <si>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</si>
  <si>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</si>
  <si>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</si>
  <si>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</si>
  <si>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</si>
  <si>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</si>
  <si>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</si>
  <si>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</si>
  <si>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</si>
  <si>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</si>
  <si>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</si>
  <si>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</si>
  <si>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</si>
  <si>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</si>
  <si>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</si>
  <si>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</si>
  <si>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</si>
  <si>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</si>
  <si>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</si>
  <si>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</si>
  <si>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</si>
  <si>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</si>
  <si>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</si>
  <si>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</si>
  <si>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</si>
  <si>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</si>
  <si>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</si>
  <si>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</si>
  <si>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</si>
  <si>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</si>
  <si>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</si>
  <si>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</si>
  <si>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</si>
  <si>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</si>
  <si>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</si>
  <si>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</si>
  <si>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</si>
  <si>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</si>
  <si>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</si>
  <si>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</si>
  <si>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</si>
  <si>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</si>
  <si>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</si>
  <si>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</si>
  <si>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</si>
  <si>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</si>
  <si>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</si>
  <si>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</si>
  <si>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</si>
  <si>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</si>
  <si>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</si>
  <si>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</si>
  <si>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</si>
  <si>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</si>
  <si>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</si>
  <si>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</si>
  <si>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</si>
  <si>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</si>
  <si>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</si>
  <si>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</si>
  <si>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</si>
  <si>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</si>
  <si>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</si>
  <si>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</si>
  <si>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</si>
  <si>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</si>
  <si>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</si>
  <si>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</si>
  <si>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</si>
  <si>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</si>
  <si>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</si>
  <si>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</si>
  <si>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</si>
  <si>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</si>
  <si>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</si>
  <si>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</si>
  <si>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</si>
  <si>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</si>
  <si>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</si>
  <si>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</si>
  <si>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</si>
  <si>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</si>
  <si>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</si>
  <si>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</si>
  <si>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</si>
  <si>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</si>
  <si>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</si>
  <si>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</si>
  <si>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</si>
  <si>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</si>
  <si>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</si>
  <si>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</si>
  <si>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</si>
  <si>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</si>
  <si>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</si>
  <si>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</si>
  <si>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</si>
  <si>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</si>
  <si>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</si>
  <si>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</si>
  <si>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</si>
  <si>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</si>
  <si>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</si>
  <si>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</si>
  <si>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</si>
  <si>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</si>
  <si>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</si>
  <si>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</si>
  <si>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</si>
  <si>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</si>
  <si>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</si>
  <si>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</si>
  <si>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</si>
  <si>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</si>
  <si>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</si>
  <si>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</si>
  <si>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</si>
  <si>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</si>
  <si>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</si>
  <si>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</si>
  <si>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</si>
  <si>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</si>
  <si>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</si>
  <si>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</si>
  <si>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</si>
  <si>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</si>
  <si>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</si>
  <si>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</si>
  <si>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</si>
  <si>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</si>
  <si>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</si>
  <si>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</si>
  <si>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</si>
  <si>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</si>
  <si>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</si>
  <si>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</si>
  <si>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</si>
  <si>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</si>
  <si>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</si>
  <si>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</si>
  <si>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</si>
  <si>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</si>
  <si>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</si>
  <si>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</si>
  <si>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</si>
  <si>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</si>
  <si>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</si>
  <si>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</si>
  <si>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</si>
  <si>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</si>
  <si>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</si>
  <si>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</si>
  <si>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</si>
  <si>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</si>
  <si>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</si>
  <si>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</si>
  <si>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</si>
  <si>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</si>
  <si>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</si>
  <si>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</si>
  <si>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</si>
  <si>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</si>
  <si>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</si>
  <si>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</si>
  <si>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</si>
  <si>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</si>
  <si>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</si>
  <si>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</si>
  <si>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</si>
  <si>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</si>
  <si>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</si>
  <si>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</si>
  <si>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</si>
  <si>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</si>
  <si>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</si>
  <si>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</si>
  <si>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</si>
  <si>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</si>
  <si>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</si>
  <si>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</si>
  <si>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</si>
  <si>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</si>
  <si>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</si>
  <si>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</si>
  <si>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</si>
  <si>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</si>
  <si>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</si>
  <si>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</si>
  <si>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</si>
  <si>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</si>
  <si>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</si>
  <si>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</si>
  <si>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</si>
  <si>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</si>
  <si>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</si>
  <si>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</si>
  <si>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</si>
  <si>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</si>
  <si>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</si>
  <si>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</si>
  <si>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</si>
  <si>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</si>
  <si>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</si>
  <si>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</si>
  <si>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</si>
  <si>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</si>
  <si>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</si>
  <si>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</si>
  <si>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</si>
  <si>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</si>
  <si>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</si>
  <si>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</si>
  <si>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</si>
  <si>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</si>
  <si>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</si>
  <si>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</si>
  <si>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</si>
  <si>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</si>
  <si>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</si>
  <si>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</si>
  <si>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</si>
  <si>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</si>
  <si>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</si>
  <si>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</si>
  <si>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</si>
  <si>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</si>
  <si>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</si>
  <si>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</si>
  <si>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</si>
  <si>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</si>
  <si>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</si>
  <si>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</si>
  <si>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</si>
  <si>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</si>
  <si>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</si>
  <si>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</si>
  <si>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</si>
  <si>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</si>
  <si>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</si>
  <si>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</si>
  <si>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</si>
  <si>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</si>
  <si>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</si>
  <si>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</si>
  <si>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</si>
  <si>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</si>
  <si>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</si>
  <si>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</si>
  <si>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</si>
  <si>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</si>
  <si>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</si>
  <si>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</si>
  <si>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</si>
  <si>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</si>
  <si>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</si>
  <si>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</si>
  <si>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</si>
  <si>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</si>
  <si>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</si>
  <si>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</si>
  <si>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</si>
  <si>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</si>
  <si>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</si>
  <si>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</si>
  <si>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</si>
  <si>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</si>
  <si>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</si>
  <si>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</si>
  <si>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</si>
  <si>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</si>
  <si>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</si>
  <si>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</si>
  <si>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</si>
  <si>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</si>
  <si>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</si>
  <si>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</si>
  <si>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</si>
  <si>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</si>
  <si>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</si>
  <si>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</si>
  <si>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</si>
  <si>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</si>
  <si>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</si>
  <si>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</si>
  <si>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</si>
  <si>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</si>
  <si>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</si>
  <si>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</si>
  <si>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</si>
  <si>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</si>
  <si>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</si>
  <si>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</si>
  <si>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</si>
  <si>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</si>
  <si>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</si>
  <si>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</si>
  <si>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</si>
  <si>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</si>
  <si>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</si>
  <si>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</si>
  <si>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</si>
  <si>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</si>
  <si>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</si>
  <si>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</si>
  <si>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</si>
  <si>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</si>
  <si>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</si>
  <si>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</si>
  <si>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</si>
  <si>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</si>
  <si>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</si>
  <si>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</si>
  <si>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</si>
  <si>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</si>
  <si>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</si>
  <si>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</si>
  <si>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</si>
  <si>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</si>
  <si>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</si>
  <si>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</si>
  <si>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</si>
  <si>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</si>
  <si>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</si>
  <si>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</si>
  <si>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</si>
  <si>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</si>
  <si>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</si>
  <si>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</si>
  <si>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</si>
  <si>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</si>
  <si>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</si>
  <si>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</si>
  <si>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</si>
  <si>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</si>
  <si>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</si>
  <si>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</si>
  <si>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</si>
  <si>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</si>
  <si>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</si>
  <si>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</si>
  <si>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</si>
  <si>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</si>
  <si>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</si>
  <si>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</si>
  <si>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</si>
  <si>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</si>
  <si>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</si>
  <si>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</si>
  <si>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</si>
  <si>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</si>
  <si>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</si>
  <si>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</si>
  <si>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</si>
  <si>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</si>
  <si>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</si>
  <si>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</si>
  <si>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</si>
  <si>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</si>
  <si>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</si>
  <si>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</si>
  <si>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</si>
  <si>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</si>
  <si>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</si>
  <si>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</si>
  <si>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</si>
  <si>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</si>
  <si>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</si>
  <si>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</si>
  <si>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</si>
  <si>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</si>
  <si>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</si>
  <si>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</si>
  <si>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</si>
  <si>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</si>
  <si>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</si>
  <si>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</si>
  <si>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</si>
  <si>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</si>
  <si>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</si>
  <si>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</si>
  <si>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</si>
  <si>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</si>
  <si>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</si>
  <si>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</si>
  <si>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</si>
  <si>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</si>
  <si>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</si>
  <si>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</si>
  <si>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</si>
  <si>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</si>
  <si>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</si>
  <si>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</si>
  <si>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</si>
  <si>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</si>
  <si>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</si>
  <si>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</si>
  <si>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</si>
  <si>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</si>
  <si>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</si>
  <si>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</si>
  <si>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</si>
  <si>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</si>
  <si>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</si>
  <si>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</si>
  <si>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</si>
  <si>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</si>
  <si>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</si>
  <si>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</si>
  <si>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</si>
  <si>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</si>
  <si>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</si>
  <si>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</si>
  <si>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</si>
  <si>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</si>
  <si>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</si>
  <si>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</si>
  <si>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</si>
  <si>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</si>
  <si>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</si>
  <si>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</si>
  <si>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</si>
  <si>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</si>
  <si>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</si>
  <si>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</si>
  <si>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</si>
  <si>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</si>
  <si>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</si>
  <si>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</si>
  <si>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</si>
  <si>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</si>
  <si>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</si>
  <si>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</si>
  <si>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</si>
  <si>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</si>
  <si>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</si>
  <si>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</si>
  <si>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</si>
  <si>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</si>
  <si>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</si>
  <si>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</si>
  <si>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</si>
  <si>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</si>
  <si>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</si>
  <si>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</si>
  <si>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</si>
  <si>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</si>
  <si>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</si>
  <si>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</si>
  <si>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</si>
  <si>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</si>
  <si>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</si>
  <si>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</si>
  <si>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</si>
  <si>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</si>
  <si>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</si>
  <si>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</si>
  <si>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</si>
  <si>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</si>
  <si>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</si>
  <si>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</si>
  <si>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</si>
  <si>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</si>
  <si>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</si>
  <si>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</si>
  <si>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</si>
  <si>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</si>
  <si>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</si>
  <si>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</si>
  <si>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</si>
  <si>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</si>
  <si>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</si>
  <si>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</si>
  <si>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</si>
  <si>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</si>
  <si>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</si>
  <si>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</si>
  <si>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</si>
  <si>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</si>
  <si>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</si>
  <si>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</si>
  <si>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</si>
  <si>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</si>
  <si>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</si>
  <si>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</si>
  <si>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</si>
  <si>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</si>
  <si>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</si>
  <si>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</si>
  <si>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</si>
  <si>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</si>
  <si>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</si>
  <si>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</si>
  <si>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</si>
  <si>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</si>
  <si>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</si>
  <si>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</si>
  <si>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</si>
  <si>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</si>
  <si>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</si>
  <si>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</si>
  <si>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</si>
  <si>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</si>
  <si>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</si>
  <si>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</si>
  <si>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</si>
  <si>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</si>
  <si>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</si>
  <si>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</si>
  <si>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</si>
  <si>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</si>
  <si>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</si>
  <si>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</si>
  <si>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</si>
  <si>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</si>
  <si>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</si>
  <si>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</si>
  <si>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</si>
  <si>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</si>
  <si>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</si>
  <si>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</si>
  <si>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</si>
  <si>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</si>
  <si>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</si>
  <si>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</si>
  <si>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</si>
  <si>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</si>
  <si>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</si>
  <si>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</si>
  <si>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</si>
  <si>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</si>
  <si>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</si>
  <si>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</si>
  <si>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</si>
  <si>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</si>
  <si>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</si>
  <si>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</si>
  <si>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</si>
  <si>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</si>
  <si>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</si>
  <si>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</si>
  <si>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</si>
  <si>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</si>
  <si>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</si>
  <si>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</si>
  <si>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</si>
  <si>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</si>
  <si>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</si>
  <si>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</si>
  <si>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</si>
  <si>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</si>
  <si>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</si>
  <si>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</si>
  <si>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</si>
  <si>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</si>
  <si>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</si>
  <si>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</si>
  <si>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</si>
  <si>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</si>
  <si>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</si>
  <si>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</si>
  <si>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</si>
  <si>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</si>
  <si>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</si>
  <si>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</si>
  <si>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</si>
  <si>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</si>
  <si>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</si>
  <si>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</si>
  <si>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</si>
  <si>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</si>
  <si>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</si>
  <si>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</si>
  <si>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</si>
  <si>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</si>
  <si>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</si>
  <si>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</si>
  <si>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</si>
  <si>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</si>
  <si>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</si>
  <si>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</si>
  <si>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</si>
  <si>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</si>
  <si>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</si>
  <si>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</si>
  <si>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</si>
  <si>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</si>
  <si>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</si>
  <si>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</si>
  <si>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</si>
  <si>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</si>
  <si>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</si>
  <si>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</si>
  <si>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</si>
  <si>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</si>
  <si>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</si>
  <si>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</si>
  <si>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</si>
  <si>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</si>
  <si>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</si>
  <si>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</si>
  <si>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</si>
  <si>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</si>
  <si>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</si>
  <si>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</si>
  <si>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</si>
  <si>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</si>
  <si>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</si>
  <si>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</si>
  <si>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</si>
  <si>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</si>
  <si>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</si>
  <si>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</si>
  <si>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</si>
  <si>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</si>
  <si>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</si>
  <si>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</si>
  <si>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</si>
  <si>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</si>
  <si>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</si>
  <si>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</si>
  <si>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</si>
  <si>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</si>
  <si>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</si>
  <si>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</si>
  <si>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</si>
  <si>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</si>
  <si>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</si>
  <si>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</si>
  <si>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</si>
  <si>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</si>
  <si>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</si>
  <si>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</si>
  <si>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</si>
  <si>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</si>
  <si>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</si>
  <si>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</si>
  <si>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</si>
  <si>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</si>
  <si>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</si>
  <si>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</si>
  <si>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</si>
  <si>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</si>
  <si>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</si>
  <si>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</si>
  <si>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</si>
  <si>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</si>
  <si>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</si>
  <si>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</si>
  <si>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</si>
  <si>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</si>
  <si>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</si>
  <si>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</si>
  <si>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</si>
  <si>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</si>
  <si>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</si>
  <si>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</si>
  <si>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</si>
  <si>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</si>
  <si>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</si>
  <si>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</si>
  <si>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</si>
  <si>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</si>
  <si>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</si>
  <si>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</si>
  <si>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</si>
  <si>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</si>
  <si>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</si>
  <si>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</si>
  <si>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</si>
  <si>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</si>
  <si>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</si>
  <si>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</si>
  <si>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</si>
  <si>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</si>
  <si>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</si>
  <si>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</si>
  <si>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</si>
  <si>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</si>
  <si>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</si>
  <si>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</si>
  <si>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</si>
  <si>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</si>
  <si>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</si>
  <si>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</si>
  <si>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</si>
  <si>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</si>
  <si>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</si>
  <si>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</si>
  <si>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</si>
  <si>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</si>
  <si>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</si>
  <si>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</si>
  <si>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</si>
  <si>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</si>
  <si>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</si>
  <si>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</si>
  <si>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</si>
  <si>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</si>
  <si>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</si>
  <si>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</si>
  <si>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</si>
  <si>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</si>
  <si>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</si>
  <si>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</si>
  <si>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</si>
  <si>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</si>
  <si>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</si>
  <si>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</si>
  <si>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</si>
  <si>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</si>
  <si>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</si>
  <si>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</si>
  <si>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</si>
  <si>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</si>
  <si>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</si>
  <si>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</si>
  <si>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</si>
  <si>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</si>
  <si>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</si>
  <si>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</si>
  <si>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</si>
  <si>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</si>
  <si>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</si>
  <si>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</si>
  <si>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</si>
  <si>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</si>
  <si>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</si>
  <si>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</si>
  <si>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</si>
  <si>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</si>
  <si>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</si>
  <si>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</si>
  <si>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</si>
  <si>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</si>
  <si>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</si>
  <si>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</si>
  <si>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</si>
  <si>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</si>
  <si>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</si>
  <si>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</si>
  <si>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</si>
  <si>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</si>
  <si>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</si>
  <si>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</si>
  <si>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</si>
  <si>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</si>
  <si>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</si>
  <si>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</si>
  <si>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</si>
  <si>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</si>
  <si>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</si>
  <si>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</si>
  <si>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</si>
  <si>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</si>
  <si>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</si>
  <si>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</si>
  <si>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</si>
  <si>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</si>
  <si>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</si>
  <si>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</si>
  <si>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</si>
  <si>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</si>
  <si>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</si>
  <si>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</si>
  <si>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</si>
  <si>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</si>
  <si>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</si>
  <si>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</si>
  <si>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</si>
  <si>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</si>
  <si>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</si>
  <si>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</si>
  <si>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</si>
  <si>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</si>
  <si>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</si>
  <si>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</si>
  <si>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</si>
  <si>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</si>
  <si>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</si>
  <si>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</si>
  <si>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</si>
  <si>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</si>
  <si>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</si>
  <si>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</si>
  <si>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</si>
  <si>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</si>
  <si>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</si>
  <si>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</si>
  <si>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</si>
  <si>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</si>
  <si>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</si>
  <si>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</si>
  <si>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</si>
  <si>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</si>
  <si>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</si>
  <si>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</si>
  <si>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</si>
  <si>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</si>
  <si>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</si>
  <si>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</si>
  <si>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</si>
  <si>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</si>
  <si>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</si>
  <si>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</si>
  <si>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</si>
  <si>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</si>
  <si>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</si>
  <si>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</si>
  <si>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</si>
  <si>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</si>
  <si>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</si>
  <si>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</si>
  <si>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</si>
  <si>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</si>
  <si>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</si>
  <si>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</si>
  <si>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</si>
  <si>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</si>
  <si>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</si>
  <si>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</si>
  <si>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</si>
  <si>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</si>
  <si>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</si>
  <si>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</si>
  <si>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</si>
  <si>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</si>
  <si>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</si>
  <si>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</si>
  <si>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</si>
  <si>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</si>
  <si>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</si>
  <si>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</si>
  <si>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</si>
  <si>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</si>
  <si>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</si>
  <si>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</si>
  <si>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</si>
  <si>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</si>
  <si>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</si>
  <si>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</si>
  <si>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</si>
  <si>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</si>
  <si>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</si>
  <si>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</si>
  <si>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</si>
  <si>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</si>
  <si>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</si>
  <si>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</si>
  <si>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</si>
  <si>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</si>
  <si>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</si>
  <si>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</si>
  <si>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</si>
  <si>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</si>
  <si>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</si>
  <si>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</si>
  <si>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</si>
  <si>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</si>
  <si>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</si>
  <si>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</si>
  <si>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</si>
  <si>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</si>
  <si>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</si>
  <si>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</si>
  <si>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</si>
  <si>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</si>
  <si>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</si>
  <si>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</si>
  <si>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</si>
  <si>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</si>
  <si>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</si>
  <si>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</si>
  <si>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</si>
  <si>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</si>
  <si>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</si>
  <si>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</si>
  <si>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</si>
  <si>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</si>
  <si>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</si>
  <si>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</si>
  <si>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</si>
  <si>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</si>
  <si>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</si>
  <si>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</si>
  <si>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</si>
  <si>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</si>
  <si>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</si>
  <si>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</si>
  <si>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</si>
  <si>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</si>
  <si>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</si>
  <si>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</si>
  <si>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</si>
  <si>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</si>
  <si>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</si>
  <si>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</si>
  <si>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</si>
  <si>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</si>
  <si>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</si>
  <si>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</si>
  <si>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</si>
  <si>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</si>
  <si>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</si>
  <si>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</si>
  <si>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</si>
  <si>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</si>
  <si>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</si>
  <si>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</si>
  <si>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</si>
  <si>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</si>
  <si>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</si>
  <si>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</si>
  <si>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</si>
  <si>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</si>
  <si>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</si>
  <si>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</si>
  <si>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</si>
  <si>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</si>
  <si>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</si>
  <si>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</si>
  <si>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</si>
  <si>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</si>
  <si>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</si>
  <si>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</si>
  <si>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</si>
  <si>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</si>
  <si>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</si>
  <si>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</si>
  <si>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</si>
  <si>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</si>
  <si>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</si>
  <si>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</si>
  <si>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</si>
  <si>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</si>
  <si>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</si>
  <si>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</si>
  <si>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</si>
  <si>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</si>
  <si>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</si>
  <si>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</si>
  <si>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</si>
  <si>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</si>
  <si>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</si>
  <si>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</si>
  <si>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</si>
  <si>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</si>
  <si>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</si>
  <si>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</si>
  <si>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</si>
  <si>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</si>
  <si>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</si>
  <si>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</si>
  <si>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</si>
  <si>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</si>
  <si>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</si>
  <si>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</si>
  <si>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</si>
  <si>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</si>
  <si>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</si>
  <si>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</si>
  <si>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</si>
  <si>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</si>
  <si>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</si>
  <si>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</si>
  <si>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</si>
  <si>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</si>
  <si>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</si>
  <si>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</si>
  <si>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</si>
  <si>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</si>
  <si>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</si>
  <si>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</si>
  <si>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</si>
  <si>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</si>
  <si>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</si>
  <si>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</si>
  <si>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</si>
  <si>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</si>
  <si>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</si>
  <si>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</si>
  <si>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</si>
  <si>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</si>
  <si>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</si>
  <si>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</si>
  <si>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</si>
  <si>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</si>
  <si>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</si>
  <si>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</si>
  <si>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</si>
  <si>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</si>
  <si>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</si>
  <si>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</si>
  <si>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</si>
  <si>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</si>
  <si>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</si>
  <si>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</si>
  <si>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</si>
  <si>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</si>
  <si>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</si>
  <si>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</si>
  <si>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</si>
  <si>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</si>
  <si>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</si>
  <si>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</si>
  <si>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</si>
  <si>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</si>
  <si>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</si>
  <si>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</si>
  <si>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</si>
  <si>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</si>
  <si>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</si>
  <si>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</si>
  <si>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</si>
  <si>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</si>
  <si>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</si>
  <si>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</si>
  <si>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</si>
  <si>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</si>
  <si>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</si>
  <si>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</si>
  <si>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</si>
  <si>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</si>
  <si>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</si>
  <si>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</si>
  <si>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</si>
  <si>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</si>
  <si>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</si>
  <si>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</si>
  <si>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</si>
  <si>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</si>
  <si>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</si>
  <si>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</si>
  <si>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</si>
  <si>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</si>
  <si>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</si>
  <si>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</si>
  <si>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</si>
  <si>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</si>
  <si>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</si>
  <si>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</si>
  <si>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</si>
  <si>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</si>
  <si>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</si>
  <si>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</si>
  <si>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</si>
  <si>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</si>
  <si>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</si>
  <si>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</si>
  <si>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</si>
  <si>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</si>
  <si>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</si>
  <si>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</si>
  <si>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</si>
  <si>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</si>
  <si>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</si>
  <si>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</si>
  <si>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</si>
  <si>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</si>
  <si>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</si>
  <si>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</si>
  <si>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</si>
  <si>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</si>
  <si>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</si>
  <si>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</si>
  <si>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</si>
  <si>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</si>
  <si>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</si>
  <si>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</si>
  <si>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</si>
  <si>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</si>
  <si>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</si>
  <si>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</si>
  <si>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</si>
  <si>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</si>
  <si>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</si>
  <si>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</si>
  <si>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</si>
  <si>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</si>
  <si>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</si>
  <si>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</si>
  <si>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</si>
  <si>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</si>
  <si>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</si>
  <si>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</si>
  <si>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</si>
  <si>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</si>
  <si>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</si>
  <si>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</si>
  <si>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</si>
  <si>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</si>
  <si>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</si>
  <si>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</si>
  <si>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</si>
  <si>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</si>
  <si>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</si>
  <si>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</si>
  <si>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</si>
  <si>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</si>
  <si>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</si>
  <si>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</si>
  <si>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</si>
  <si>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</si>
  <si>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</si>
  <si>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</si>
  <si>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</si>
  <si>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</si>
  <si>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</si>
  <si>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</si>
  <si>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</si>
  <si>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</si>
  <si>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</si>
  <si>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</si>
  <si>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</si>
  <si>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</si>
  <si>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</si>
  <si>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</si>
  <si>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</si>
  <si>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</si>
  <si>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</si>
  <si>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</si>
  <si>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</si>
  <si>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</si>
  <si>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</si>
  <si>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</si>
  <si>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</si>
  <si>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</si>
  <si>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</si>
  <si>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</si>
  <si>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</si>
  <si>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</si>
  <si>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</si>
  <si>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</si>
  <si>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</si>
  <si>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</si>
  <si>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</si>
  <si>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</si>
  <si>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</si>
  <si>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</si>
  <si>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</si>
  <si>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</si>
  <si>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</si>
  <si>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</si>
  <si>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</si>
  <si>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</si>
  <si>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</si>
  <si>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</si>
  <si>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</si>
  <si>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</si>
  <si>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</si>
  <si>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</si>
  <si>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</si>
  <si>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</si>
  <si>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</si>
  <si>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</si>
  <si>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</si>
  <si>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</si>
  <si>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</si>
  <si>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</si>
  <si>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</si>
  <si>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</si>
  <si>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</si>
  <si>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</si>
  <si>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</si>
  <si>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</si>
  <si>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</si>
  <si>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</si>
  <si>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</si>
  <si>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</si>
  <si>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</si>
  <si>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</si>
  <si>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</si>
  <si>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</si>
  <si>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</si>
  <si>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</si>
  <si>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</si>
  <si>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</si>
  <si>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</si>
  <si>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</si>
  <si>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</si>
  <si>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</si>
  <si>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</si>
  <si>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</si>
  <si>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</si>
  <si>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</si>
  <si>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</si>
  <si>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</si>
  <si>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</si>
  <si>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</si>
  <si>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</si>
  <si>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</si>
  <si>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</si>
  <si>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</si>
  <si>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</si>
  <si>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</si>
  <si>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</si>
  <si>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</si>
  <si>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</si>
  <si>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</si>
  <si>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</si>
  <si>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</si>
  <si>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</si>
  <si>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</si>
  <si>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</si>
  <si>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</si>
  <si>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</si>
  <si>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</si>
  <si>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</si>
  <si>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</si>
  <si>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</si>
  <si>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</si>
  <si>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</si>
  <si>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</si>
  <si>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</si>
  <si>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</si>
  <si>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</si>
  <si>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</si>
  <si>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</si>
  <si>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</si>
  <si>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</si>
  <si>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</si>
  <si>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</si>
  <si>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</si>
  <si>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</si>
  <si>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</si>
  <si>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</si>
  <si>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</si>
  <si>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</si>
  <si>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</si>
  <si>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</si>
  <si>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</si>
  <si>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</si>
  <si>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</si>
  <si>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</si>
  <si>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</si>
  <si>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</si>
  <si>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</si>
  <si>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</si>
  <si>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</si>
  <si>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</si>
  <si>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</si>
  <si>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</si>
  <si>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</si>
  <si>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</si>
  <si>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</si>
  <si>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</si>
  <si>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</si>
  <si>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</si>
  <si>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</si>
  <si>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</si>
  <si>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</si>
  <si>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</si>
  <si>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</si>
  <si>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</si>
  <si>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</si>
  <si>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</si>
  <si>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</si>
  <si>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</si>
  <si>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</si>
  <si>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</si>
  <si>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</si>
  <si>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</si>
  <si>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</si>
  <si>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</si>
  <si>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</si>
  <si>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</si>
  <si>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</si>
  <si>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</si>
  <si>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</si>
  <si>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</si>
  <si>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</si>
  <si>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</si>
  <si>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</si>
  <si>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</si>
  <si>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</si>
  <si>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</si>
  <si>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</si>
  <si>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</si>
  <si>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</si>
  <si>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</si>
  <si>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</si>
  <si>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</si>
  <si>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</si>
  <si>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</si>
  <si>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</si>
  <si>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</si>
  <si>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</si>
  <si>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</si>
  <si>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</si>
  <si>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</si>
  <si>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</si>
  <si>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</si>
  <si>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</si>
  <si>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</si>
  <si>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</si>
  <si>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</si>
  <si>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</si>
  <si>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</si>
  <si>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</si>
  <si>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</si>
  <si>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</si>
  <si>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</si>
  <si>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</si>
  <si>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</si>
  <si>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</si>
  <si>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</si>
  <si>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</si>
  <si>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</si>
  <si>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</si>
  <si>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</si>
  <si>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</si>
  <si>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</si>
  <si>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</si>
  <si>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</si>
  <si>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</si>
  <si>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</si>
  <si>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</si>
  <si>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</si>
  <si>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</si>
  <si>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</si>
  <si>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</si>
  <si>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</si>
  <si>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</si>
  <si>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</si>
  <si>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</si>
  <si>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</si>
  <si>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</si>
  <si>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</si>
  <si>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</si>
  <si>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</si>
  <si>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</si>
  <si>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</si>
  <si>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</si>
  <si>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</si>
  <si>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</si>
  <si>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</si>
  <si>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</si>
  <si>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</si>
  <si>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</si>
  <si>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</si>
  <si>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</si>
  <si>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</si>
  <si>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</si>
  <si>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</si>
  <si>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</si>
  <si>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</si>
  <si>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</si>
  <si>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</si>
  <si>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</si>
  <si>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</si>
  <si>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</si>
  <si>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</si>
  <si>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</si>
  <si>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</si>
  <si>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</si>
  <si>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</si>
  <si>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</si>
  <si>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</si>
  <si>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</si>
  <si>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</si>
  <si>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</si>
  <si>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</si>
  <si>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</si>
  <si>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</si>
  <si>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</si>
  <si>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</si>
  <si>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</si>
  <si>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</si>
  <si>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</si>
  <si>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</si>
  <si>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</si>
  <si>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</si>
  <si>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</si>
  <si>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</si>
  <si>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</si>
  <si>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</si>
  <si>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</si>
  <si>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</si>
  <si>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</si>
  <si>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</si>
  <si>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</si>
  <si>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</si>
  <si>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</si>
  <si>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</si>
  <si>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</si>
  <si>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</si>
  <si>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</si>
  <si>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</si>
  <si>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</si>
  <si>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</si>
  <si>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</si>
  <si>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</si>
  <si>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</si>
  <si>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</si>
  <si>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</si>
  <si>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</si>
  <si>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</si>
  <si>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</si>
  <si>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</si>
  <si>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</si>
  <si>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</si>
  <si>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</si>
  <si>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</si>
  <si>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</si>
  <si>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</si>
  <si>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</si>
  <si>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</si>
  <si>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</si>
  <si>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</si>
  <si>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</si>
  <si>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</si>
  <si>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</si>
  <si>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</si>
  <si>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</si>
  <si>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</si>
  <si>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</si>
  <si>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</si>
  <si>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</si>
  <si>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</si>
  <si>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</si>
  <si>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</si>
  <si>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</si>
  <si>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</si>
  <si>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</si>
  <si>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</si>
  <si>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</si>
  <si>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</si>
  <si>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</si>
  <si>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</si>
  <si>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</si>
  <si>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</si>
  <si>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</si>
  <si>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</si>
  <si>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</si>
  <si>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</si>
  <si>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</si>
  <si>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</si>
  <si>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</si>
  <si>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</si>
  <si>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</si>
  <si>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</si>
  <si>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</si>
  <si>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</si>
  <si>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</si>
  <si>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</si>
  <si>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</si>
  <si>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</si>
  <si>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</si>
  <si>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</si>
  <si>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</si>
  <si>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</si>
  <si>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</si>
  <si>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</si>
  <si>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</si>
  <si>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</si>
  <si>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</si>
  <si>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</si>
  <si>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</si>
  <si>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</si>
  <si>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</si>
  <si>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</si>
  <si>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</si>
  <si>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</si>
  <si>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</si>
  <si>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</si>
  <si>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</si>
  <si>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</si>
  <si>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</si>
  <si>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</si>
  <si>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</si>
  <si>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</si>
  <si>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</si>
  <si>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</si>
  <si>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</si>
  <si>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</si>
  <si>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</si>
  <si>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</si>
  <si>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</si>
  <si>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</si>
  <si>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</si>
  <si>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</si>
  <si>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</si>
  <si>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</si>
  <si>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</si>
  <si>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</si>
  <si>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</si>
  <si>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</si>
  <si>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</si>
  <si>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</si>
  <si>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</si>
  <si>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</si>
  <si>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</si>
  <si>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</si>
  <si>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</si>
  <si>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</si>
  <si>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</si>
  <si>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</si>
  <si>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</si>
  <si>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</si>
  <si>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</si>
  <si>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</si>
  <si>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</si>
  <si>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</si>
  <si>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</si>
  <si>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</si>
  <si>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</si>
  <si>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</si>
  <si>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</si>
  <si>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</si>
  <si>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</si>
  <si>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</si>
  <si>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</si>
  <si>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</si>
  <si>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</si>
  <si>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</si>
  <si>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</si>
  <si>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</si>
  <si>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</si>
  <si>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</si>
  <si>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</si>
  <si>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</si>
  <si>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</si>
  <si>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</si>
  <si>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</si>
  <si>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</si>
  <si>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</si>
  <si>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</si>
  <si>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</si>
  <si>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</si>
  <si>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</si>
  <si>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</si>
  <si>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</si>
  <si>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</si>
  <si>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</si>
  <si>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</si>
  <si>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</si>
  <si>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</si>
  <si>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</si>
  <si>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</si>
  <si>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</si>
  <si>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</si>
  <si>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</si>
  <si>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</si>
  <si>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</si>
  <si>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</si>
  <si>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</si>
  <si>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</si>
  <si>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</si>
  <si>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</si>
  <si>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</si>
  <si>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</si>
  <si>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</si>
  <si>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</si>
  <si>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</si>
  <si>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</si>
  <si>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</si>
  <si>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</si>
  <si>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</si>
  <si>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</si>
  <si>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</si>
  <si>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</si>
  <si>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</si>
  <si>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</si>
  <si>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</si>
  <si>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</si>
  <si>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</si>
  <si>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</si>
  <si>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</si>
  <si>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</si>
  <si>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</si>
  <si>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</si>
  <si>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</si>
  <si>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</si>
  <si>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</si>
  <si>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</si>
  <si>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</si>
  <si>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</si>
  <si>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</si>
  <si>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</si>
  <si>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</si>
  <si>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</si>
  <si>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</si>
  <si>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</si>
  <si>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</si>
  <si>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</si>
  <si>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</si>
  <si>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</si>
  <si>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</si>
  <si>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</si>
  <si>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</si>
  <si>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</si>
  <si>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</si>
  <si>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</si>
  <si>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</si>
  <si>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</si>
  <si>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</si>
  <si>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</si>
  <si>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</si>
  <si>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</si>
  <si>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</si>
  <si>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</si>
  <si>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</si>
  <si>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</si>
  <si>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</si>
  <si>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</si>
  <si>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</si>
  <si>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</si>
  <si>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</si>
  <si>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</si>
  <si>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</si>
  <si>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</si>
  <si>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</si>
  <si>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</si>
  <si>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</si>
  <si>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</si>
  <si>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</si>
  <si>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</si>
  <si>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</si>
  <si>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</si>
  <si>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</si>
  <si>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</si>
  <si>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</si>
  <si>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</si>
  <si>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</si>
  <si>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</si>
  <si>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</si>
  <si>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</si>
  <si>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</si>
  <si>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</si>
  <si>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</si>
  <si>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</si>
  <si>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</si>
  <si>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</si>
  <si>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</si>
  <si>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</si>
  <si>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</si>
  <si>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</si>
  <si>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</si>
  <si>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</si>
  <si>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</si>
  <si>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</si>
  <si>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</si>
  <si>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</si>
  <si>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</si>
  <si>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</si>
  <si>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</si>
  <si>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</si>
  <si>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</si>
  <si>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</si>
  <si>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</si>
  <si>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</si>
  <si>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</si>
  <si>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</si>
  <si>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</si>
  <si>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</si>
  <si>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</si>
  <si>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</si>
  <si>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</si>
  <si>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</si>
  <si>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</si>
  <si>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</si>
  <si>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</si>
  <si>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</si>
  <si>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</si>
  <si>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</si>
  <si>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</si>
  <si>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</si>
  <si>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</si>
  <si>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</si>
  <si>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</si>
  <si>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</si>
  <si>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</si>
  <si>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</si>
  <si>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</si>
  <si>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</si>
  <si>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</si>
  <si>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</si>
  <si>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</si>
  <si>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</si>
  <si>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</si>
  <si>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</si>
  <si>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</si>
  <si>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</si>
  <si>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</si>
  <si>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</si>
  <si>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</si>
  <si>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</si>
  <si>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</si>
  <si>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</si>
  <si>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</si>
  <si>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</si>
  <si>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</si>
  <si>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</si>
  <si>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</si>
  <si>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</si>
  <si>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</si>
  <si>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</si>
  <si>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</si>
  <si>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</si>
  <si>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</si>
  <si>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</si>
  <si>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</si>
  <si>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</si>
  <si>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</si>
  <si>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</si>
  <si>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</si>
  <si>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</si>
  <si>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</si>
  <si>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</si>
  <si>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</si>
  <si>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</si>
  <si>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</si>
  <si>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</si>
  <si>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</si>
  <si>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</si>
  <si>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</si>
  <si>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</si>
  <si>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</si>
  <si>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</si>
  <si>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</si>
  <si>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</si>
  <si>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</si>
  <si>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</si>
  <si>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</si>
  <si>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</si>
  <si>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</si>
  <si>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</si>
  <si>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</si>
  <si>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</si>
  <si>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</si>
  <si>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</si>
  <si>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</si>
  <si>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</si>
  <si>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</si>
  <si>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</si>
  <si>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</si>
  <si>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</si>
  <si>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</si>
  <si>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</si>
  <si>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</si>
  <si>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</si>
  <si>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</si>
  <si>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</si>
  <si>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</si>
  <si>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</si>
  <si>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</si>
  <si>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</si>
  <si>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</si>
  <si>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</si>
  <si>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</si>
  <si>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</si>
  <si>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</si>
  <si>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</si>
  <si>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</si>
  <si>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</si>
  <si>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</si>
  <si>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</si>
  <si>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</si>
  <si>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</si>
  <si>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</si>
  <si>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</si>
  <si>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</si>
  <si>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</si>
  <si>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</si>
  <si>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</si>
  <si>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</si>
  <si>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</si>
  <si>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</si>
  <si>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</si>
  <si>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</si>
  <si>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</si>
  <si>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</si>
  <si>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</si>
  <si>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</si>
  <si>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</si>
  <si>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</si>
  <si>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</si>
  <si>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</si>
  <si>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</si>
  <si>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</si>
  <si>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</si>
  <si>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</si>
  <si>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</si>
  <si>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</si>
  <si>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</si>
  <si>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</si>
  <si>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</si>
  <si>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</si>
  <si>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</si>
  <si>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</si>
  <si>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</si>
  <si>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</si>
  <si>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</si>
  <si>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</si>
  <si>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</si>
  <si>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</si>
  <si>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</si>
  <si>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</si>
  <si>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</si>
  <si>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</si>
  <si>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</si>
  <si>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</si>
  <si>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</si>
  <si>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</si>
  <si>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</si>
  <si>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</si>
  <si>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</si>
  <si>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</si>
  <si>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</si>
  <si>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</si>
  <si>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</si>
  <si>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</si>
  <si>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</si>
  <si>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</si>
  <si>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</si>
  <si>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</si>
  <si>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</si>
  <si>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</si>
  <si>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</si>
  <si>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</si>
  <si>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</si>
  <si>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</si>
  <si>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</si>
  <si>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</si>
  <si>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</si>
  <si>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</si>
  <si>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</si>
  <si>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</si>
  <si>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</si>
  <si>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</si>
  <si>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</si>
  <si>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</si>
  <si>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</si>
  <si>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</si>
  <si>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</si>
  <si>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</si>
  <si>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</si>
  <si>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</si>
  <si>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</si>
  <si>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</si>
  <si>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</si>
  <si>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</si>
  <si>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</si>
  <si>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</si>
  <si>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</si>
  <si>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</si>
  <si>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</si>
  <si>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</si>
  <si>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</si>
  <si>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</si>
  <si>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</si>
  <si>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</si>
  <si>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</si>
  <si>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</si>
  <si>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</si>
  <si>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</si>
  <si>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</si>
  <si>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</si>
  <si>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</si>
  <si>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</si>
  <si>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</si>
  <si>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</si>
  <si>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</si>
  <si>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</si>
  <si>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</si>
  <si>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</si>
  <si>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</si>
  <si>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</si>
  <si>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</si>
  <si>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</si>
  <si>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</si>
  <si>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</si>
  <si>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</si>
  <si>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</si>
  <si>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</si>
  <si>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</si>
  <si>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</si>
  <si>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</si>
  <si>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</si>
  <si>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</si>
  <si>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</si>
  <si>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</si>
  <si>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</si>
  <si>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</si>
  <si>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</si>
  <si>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</si>
  <si>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</si>
  <si>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</si>
  <si>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</si>
  <si>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</si>
  <si>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</si>
  <si>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</si>
  <si>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</si>
  <si>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</si>
  <si>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</si>
  <si>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</si>
  <si>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</si>
  <si>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</si>
  <si>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</si>
  <si>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</si>
  <si>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</si>
  <si>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</si>
  <si>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</si>
  <si>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</si>
  <si>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</si>
  <si>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</si>
  <si>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</si>
  <si>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</si>
  <si>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</si>
  <si>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</si>
  <si>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</si>
  <si>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</si>
  <si>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</si>
  <si>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</si>
  <si>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</si>
  <si>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</si>
  <si>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</si>
  <si>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</si>
  <si>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</si>
  <si>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</si>
  <si>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</si>
  <si>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</si>
  <si>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</si>
  <si>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</si>
  <si>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</si>
  <si>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</si>
  <si>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</si>
  <si>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</si>
  <si>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</si>
  <si>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</si>
  <si>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</si>
  <si>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</si>
  <si>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</si>
  <si>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</si>
  <si>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</si>
  <si>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</si>
  <si>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</si>
  <si>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</si>
  <si>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</si>
  <si>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</si>
  <si>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</si>
  <si>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</si>
  <si>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</si>
  <si>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</si>
  <si>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</si>
  <si>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</si>
  <si>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</si>
  <si>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</si>
  <si>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</si>
  <si>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</si>
  <si>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</si>
  <si>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</si>
  <si>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</si>
  <si>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</si>
  <si>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</si>
  <si>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</si>
  <si>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</si>
  <si>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</si>
  <si>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</si>
  <si>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</si>
  <si>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</si>
  <si>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</si>
  <si>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</si>
  <si>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</si>
  <si>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</si>
  <si>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</si>
  <si>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</si>
  <si>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</si>
  <si>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</si>
  <si>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</si>
  <si>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</si>
  <si>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</si>
  <si>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</si>
  <si>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</si>
  <si>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</si>
  <si>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</si>
  <si>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</si>
  <si>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</si>
  <si>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</si>
  <si>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</si>
  <si>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</si>
  <si>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</si>
  <si>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</si>
  <si>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</si>
  <si>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</si>
  <si>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</si>
  <si>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</si>
  <si>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</si>
  <si>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</si>
  <si>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</si>
  <si>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</si>
  <si>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</si>
  <si>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</si>
  <si>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</si>
  <si>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</si>
  <si>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</si>
  <si>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</si>
  <si>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</si>
  <si>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</si>
  <si>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</si>
  <si>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</si>
  <si>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</si>
  <si>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</si>
  <si>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</si>
  <si>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</si>
  <si>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</si>
  <si>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</si>
  <si>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</si>
  <si>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</si>
  <si>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</si>
  <si>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</si>
  <si>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</si>
  <si>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</si>
  <si>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</si>
  <si>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</si>
  <si>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</si>
  <si>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</si>
  <si>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</si>
  <si>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</si>
  <si>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</si>
  <si>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</si>
  <si>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</si>
  <si>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</si>
  <si>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</si>
  <si>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</si>
  <si>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</si>
  <si>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</si>
  <si>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</si>
  <si>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</si>
  <si>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</si>
  <si>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</si>
  <si>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</si>
  <si>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</si>
  <si>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</si>
  <si>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</si>
  <si>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</si>
  <si>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</si>
  <si>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</si>
  <si>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</si>
  <si>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</si>
  <si>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</si>
  <si>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</si>
  <si>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</si>
  <si>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</si>
  <si>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</si>
  <si>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</si>
  <si>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</si>
  <si>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</si>
  <si>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</si>
  <si>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</si>
  <si>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</si>
  <si>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</si>
  <si>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</si>
  <si>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</si>
  <si>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</si>
  <si>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</si>
  <si>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</si>
  <si>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</si>
  <si>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</si>
  <si>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</si>
  <si>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</si>
  <si>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</si>
  <si>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</si>
  <si>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</si>
  <si>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</si>
  <si>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</si>
  <si>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</si>
  <si>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</si>
  <si>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</si>
  <si>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</si>
  <si>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</si>
  <si>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</si>
  <si>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</si>
  <si>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</si>
  <si>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</si>
  <si>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</si>
  <si>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</si>
  <si>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</si>
  <si>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</si>
  <si>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</si>
  <si>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</si>
  <si>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</si>
  <si>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</si>
  <si>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</si>
  <si>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</si>
  <si>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</si>
  <si>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</si>
  <si>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</si>
  <si>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</si>
  <si>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</si>
  <si>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</si>
  <si>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</si>
  <si>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</si>
  <si>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</si>
  <si>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</si>
  <si>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</si>
  <si>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</si>
  <si>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</si>
  <si>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</si>
  <si>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</si>
  <si>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</si>
  <si>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</si>
  <si>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</si>
  <si>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</si>
  <si>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</si>
  <si>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</si>
  <si>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</si>
  <si>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</si>
  <si>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</si>
  <si>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</si>
  <si>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</si>
  <si>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</si>
  <si>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</si>
  <si>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</si>
  <si>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</si>
  <si>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</si>
  <si>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</si>
  <si>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</si>
  <si>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</si>
  <si>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</si>
  <si>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</si>
  <si>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</si>
  <si>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</si>
  <si>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</si>
  <si>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</si>
  <si>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</si>
  <si>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</si>
  <si>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</si>
  <si>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</si>
  <si>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</si>
  <si>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</si>
  <si>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</si>
  <si>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</si>
  <si>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</si>
  <si>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</si>
  <si>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</si>
  <si>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</si>
  <si>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</si>
  <si>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</si>
  <si>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</si>
  <si>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</si>
  <si>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</si>
  <si>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</si>
  <si>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</si>
  <si>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</si>
  <si>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</si>
  <si>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</si>
  <si>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</si>
  <si>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</si>
  <si>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</si>
  <si>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</si>
  <si>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</si>
  <si>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</si>
  <si>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</si>
  <si>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</si>
  <si>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</si>
  <si>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</si>
  <si>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</si>
  <si>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</si>
  <si>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</si>
  <si>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</si>
  <si>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</si>
  <si>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</si>
  <si>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</si>
  <si>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</si>
  <si>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</si>
  <si>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</si>
  <si>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</si>
  <si>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</si>
  <si>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</si>
  <si>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</si>
  <si>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</si>
  <si>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</si>
  <si>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</si>
  <si>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</si>
  <si>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</si>
  <si>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</si>
  <si>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</si>
  <si>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</si>
  <si>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</si>
  <si>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</si>
  <si>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</si>
  <si>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</si>
  <si>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</si>
  <si>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</si>
  <si>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</si>
  <si>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</si>
  <si>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</si>
  <si>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</si>
  <si>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</si>
  <si>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</si>
  <si>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</si>
  <si>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</si>
  <si>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</si>
  <si>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</si>
  <si>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</si>
  <si>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</si>
  <si>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</si>
  <si>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</si>
  <si>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</si>
  <si>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</si>
  <si>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</si>
  <si>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</si>
  <si>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</si>
  <si>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</si>
  <si>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</si>
  <si>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</si>
  <si>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</si>
  <si>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</si>
  <si>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</si>
  <si>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</si>
  <si>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</si>
  <si>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</si>
  <si>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</si>
  <si>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</si>
  <si>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</si>
  <si>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</si>
  <si>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</si>
  <si>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</si>
  <si>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</si>
  <si>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</si>
  <si>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</si>
  <si>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</si>
  <si>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</si>
  <si>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</si>
  <si>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</si>
  <si>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</si>
  <si>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</si>
  <si>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</si>
  <si>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</si>
  <si>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</si>
  <si>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</si>
  <si>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</si>
  <si>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</si>
  <si>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</si>
  <si>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</si>
  <si>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</si>
  <si>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</si>
  <si>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</si>
  <si>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</si>
  <si>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</si>
  <si>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</si>
  <si>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</si>
  <si>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</si>
  <si>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</si>
  <si>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</si>
  <si>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</si>
  <si>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</si>
  <si>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</si>
  <si>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</si>
  <si>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</si>
  <si>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</si>
  <si>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</si>
  <si>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</si>
  <si>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</si>
  <si>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</si>
  <si>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</si>
  <si>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</si>
  <si>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</si>
  <si>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</si>
  <si>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</si>
  <si>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</si>
  <si>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</si>
  <si>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</si>
  <si>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</si>
  <si>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</si>
  <si>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</si>
  <si>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</si>
  <si>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</si>
  <si>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</si>
  <si>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</si>
  <si>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</si>
  <si>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</si>
  <si>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</si>
  <si>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</si>
  <si>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</si>
  <si>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</si>
  <si>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</si>
  <si>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</si>
  <si>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</si>
  <si>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</si>
  <si>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</si>
  <si>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</si>
  <si>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</si>
  <si>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</si>
  <si>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</si>
  <si>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</si>
  <si>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</si>
  <si>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</si>
  <si>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</si>
  <si>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</si>
  <si>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</si>
  <si>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</si>
  <si>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</si>
  <si>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</si>
  <si>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</si>
  <si>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</si>
  <si>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</si>
  <si>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</si>
  <si>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</si>
  <si>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</si>
  <si>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</si>
  <si>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</si>
  <si>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</si>
  <si>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</si>
  <si>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</si>
  <si>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</si>
  <si>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</si>
  <si>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</si>
  <si>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</si>
  <si>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</si>
  <si>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</si>
  <si>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</si>
  <si>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</si>
  <si>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</si>
  <si>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</si>
  <si>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</si>
  <si>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</si>
  <si>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</si>
  <si>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</si>
  <si>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</si>
  <si>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</si>
  <si>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</si>
  <si>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</si>
  <si>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</si>
  <si>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</si>
  <si>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</si>
  <si>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</si>
  <si>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</si>
  <si>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</si>
  <si>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</si>
  <si>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</si>
  <si>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</si>
  <si>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</si>
  <si>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</si>
  <si>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</si>
  <si>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</si>
  <si>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</si>
  <si>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</si>
  <si>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</si>
  <si>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</si>
  <si>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</si>
  <si>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</si>
  <si>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</si>
  <si>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</si>
  <si>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</si>
  <si>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</si>
  <si>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</si>
  <si>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</si>
  <si>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</si>
  <si>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</si>
  <si>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</si>
  <si>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</si>
  <si>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</si>
  <si>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</si>
  <si>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</si>
  <si>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</si>
  <si>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</si>
  <si>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</si>
  <si>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</si>
  <si>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</si>
  <si>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</si>
  <si>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</si>
  <si>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</si>
  <si>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</si>
  <si>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</si>
  <si>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</si>
  <si>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</si>
  <si>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</si>
  <si>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</si>
  <si>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</si>
  <si>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</si>
  <si>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</si>
  <si>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</si>
  <si>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</si>
  <si>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</si>
  <si>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</si>
  <si>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</si>
  <si>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</si>
  <si>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</si>
  <si>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</si>
  <si>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</si>
  <si>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</si>
  <si>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</si>
  <si>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</si>
  <si>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</si>
  <si>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</si>
  <si>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</si>
  <si>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</si>
  <si>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</si>
  <si>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</si>
  <si>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</si>
  <si>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</si>
  <si>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</si>
  <si>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</si>
  <si>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</si>
  <si>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</si>
  <si>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</si>
  <si>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</si>
  <si>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</si>
  <si>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</si>
  <si>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</si>
  <si>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</si>
  <si>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</si>
  <si>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</si>
  <si>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</si>
  <si>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</si>
  <si>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</si>
  <si>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</si>
  <si>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</si>
  <si>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</si>
  <si>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</si>
  <si>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</si>
  <si>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</si>
  <si>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</si>
  <si>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</si>
  <si>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</si>
  <si>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</si>
  <si>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</si>
  <si>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</si>
  <si>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</si>
  <si>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</si>
  <si>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</si>
  <si>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</si>
  <si>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</si>
  <si>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</si>
  <si>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</si>
  <si>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</si>
  <si>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</si>
  <si>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</si>
  <si>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</si>
  <si>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</si>
  <si>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</si>
  <si>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</si>
  <si>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</si>
  <si>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</si>
  <si>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</si>
  <si>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</si>
  <si>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</si>
  <si>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</si>
  <si>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</si>
  <si>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</si>
  <si>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</si>
  <si>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</si>
  <si>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</si>
  <si>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</si>
  <si>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</si>
  <si>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</si>
  <si>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</si>
  <si>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</si>
  <si>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</si>
  <si>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</si>
  <si>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</si>
  <si>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</si>
  <si>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</si>
  <si>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</si>
  <si>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</si>
  <si>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</si>
  <si>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</si>
  <si>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</si>
  <si>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</si>
  <si>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</si>
  <si>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</si>
  <si>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</si>
  <si>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</si>
  <si>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</si>
  <si>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</si>
  <si>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</si>
  <si>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</si>
  <si>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</si>
  <si>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</si>
  <si>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</si>
  <si>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</si>
  <si>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</si>
  <si>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</si>
  <si>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</si>
  <si>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</si>
  <si>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</si>
  <si>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</si>
  <si>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</si>
  <si>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</si>
  <si>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</si>
  <si>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</si>
  <si>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</si>
  <si>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</si>
  <si>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</si>
  <si>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</si>
  <si>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</si>
  <si>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</si>
  <si>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</si>
  <si>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</si>
  <si>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</si>
  <si>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</si>
  <si>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</si>
  <si>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</si>
  <si>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</si>
  <si>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</si>
  <si>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</si>
  <si>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</si>
  <si>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</si>
  <si>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</si>
  <si>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</si>
  <si>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</si>
  <si>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</si>
  <si>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</si>
  <si>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</si>
  <si>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</si>
  <si>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</si>
  <si>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</si>
  <si>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</si>
  <si>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</si>
  <si>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</si>
  <si>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</si>
  <si>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</si>
  <si>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</si>
  <si>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</si>
  <si>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</si>
  <si>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</si>
  <si>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</si>
  <si>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</si>
  <si>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</si>
  <si>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</si>
  <si>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</si>
  <si>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</si>
  <si>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</si>
  <si>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</si>
  <si>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</si>
  <si>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</si>
  <si>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</si>
  <si>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</si>
  <si>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</si>
  <si>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</si>
  <si>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</si>
  <si>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</si>
  <si>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</si>
  <si>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</si>
  <si>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</si>
  <si>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</si>
  <si>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</si>
  <si>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</si>
  <si>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</si>
  <si>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</si>
  <si>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</si>
  <si>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</si>
  <si>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</si>
  <si>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</si>
  <si>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</si>
  <si>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</si>
  <si>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</si>
  <si>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</si>
  <si>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</si>
  <si>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</si>
  <si>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</si>
  <si>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</si>
  <si>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</si>
  <si>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</si>
  <si>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</si>
  <si>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</si>
  <si>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</si>
  <si>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</si>
  <si>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</si>
  <si>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</si>
  <si>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</si>
  <si>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</si>
  <si>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</si>
  <si>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</si>
  <si>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</si>
  <si>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</si>
  <si>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</si>
  <si>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</si>
  <si>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</si>
  <si>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</si>
  <si>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</si>
  <si>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</si>
  <si>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</si>
  <si>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</si>
  <si>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</si>
  <si>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</si>
  <si>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</si>
  <si>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</si>
  <si>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</si>
  <si>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</si>
  <si>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</si>
  <si>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</si>
  <si>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</si>
  <si>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</si>
  <si>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</si>
  <si>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</si>
  <si>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</si>
  <si>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</si>
  <si>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</si>
  <si>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</si>
  <si>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</si>
  <si>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</si>
  <si>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</si>
  <si>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</si>
  <si>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</si>
  <si>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</si>
  <si>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</si>
  <si>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</si>
  <si>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</si>
  <si>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</si>
  <si>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</si>
  <si>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</si>
  <si>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</si>
  <si>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</si>
  <si>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</si>
  <si>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</si>
  <si>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</si>
  <si>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</si>
  <si>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</si>
  <si>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</si>
  <si>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</si>
  <si>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</si>
  <si>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</si>
  <si>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</si>
  <si>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</si>
  <si>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</si>
  <si>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</si>
  <si>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</si>
  <si>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</si>
  <si>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</si>
  <si>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</si>
  <si>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</si>
  <si>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</si>
  <si>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</si>
  <si>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</si>
  <si>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</si>
  <si>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</si>
  <si>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</si>
  <si>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</si>
  <si>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</si>
  <si>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</si>
  <si>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</si>
  <si>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</si>
  <si>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</si>
  <si>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</si>
  <si>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</si>
  <si>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</si>
  <si>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</si>
  <si>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</si>
  <si>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</si>
  <si>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</si>
  <si>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</si>
  <si>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</si>
  <si>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</si>
  <si>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</si>
  <si>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</si>
  <si>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</si>
  <si>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</si>
  <si>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</si>
  <si>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</si>
  <si>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</si>
  <si>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</si>
  <si>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</si>
  <si>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</si>
  <si>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</si>
  <si>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</si>
  <si>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</si>
  <si>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</si>
  <si>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</si>
  <si>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</si>
  <si>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</si>
  <si>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</si>
  <si>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</si>
  <si>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</si>
  <si>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</si>
  <si>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</si>
  <si>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</si>
  <si>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</si>
  <si>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</si>
  <si>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</si>
  <si>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</si>
  <si>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</si>
  <si>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</si>
  <si>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</si>
  <si>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</si>
  <si>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</si>
  <si>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</si>
  <si>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</si>
  <si>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</si>
  <si>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</si>
  <si>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</si>
  <si>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</si>
  <si>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</si>
  <si>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</si>
  <si>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</si>
  <si>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</si>
  <si>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</si>
  <si>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</si>
  <si>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</si>
  <si>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</si>
  <si>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</si>
  <si>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</si>
  <si>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</si>
  <si>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</si>
  <si>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</si>
  <si>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</si>
  <si>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</si>
  <si>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</si>
  <si>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</si>
  <si>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</si>
  <si>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</si>
  <si>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</si>
  <si>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</si>
  <si>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</si>
  <si>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</si>
  <si>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</si>
  <si>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</si>
  <si>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</si>
  <si>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</si>
  <si>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</si>
  <si>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</si>
  <si>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</si>
  <si>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</si>
  <si>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</si>
  <si>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</si>
  <si>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</si>
  <si>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</si>
  <si>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</si>
  <si>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</si>
  <si>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</si>
  <si>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</si>
  <si>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</si>
  <si>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</si>
  <si>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</si>
  <si>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</si>
  <si>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</si>
  <si>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</si>
  <si>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</si>
  <si>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</si>
  <si>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</si>
  <si>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</si>
  <si>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</si>
  <si>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</si>
  <si>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</si>
  <si>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</si>
  <si>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</si>
  <si>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</si>
  <si>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</si>
  <si>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</si>
  <si>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</si>
  <si>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</si>
  <si>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</si>
  <si>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</si>
  <si>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</si>
  <si>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</si>
  <si>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</si>
  <si>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</si>
  <si>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</si>
  <si>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</si>
  <si>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</si>
  <si>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</si>
  <si>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</si>
  <si>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</si>
  <si>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</si>
  <si>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</si>
  <si>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</si>
  <si>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</si>
  <si>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</si>
  <si>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</si>
  <si>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</si>
  <si>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</si>
  <si>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</si>
  <si>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</si>
  <si>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</si>
  <si>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</si>
  <si>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</si>
  <si>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</si>
  <si>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</si>
  <si>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</si>
  <si>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</si>
  <si>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</si>
  <si>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</si>
  <si>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</si>
  <si>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</si>
  <si>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</si>
  <si>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</si>
  <si>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</si>
  <si>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</si>
  <si>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</si>
  <si>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</si>
  <si>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</si>
  <si>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</si>
  <si>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</si>
  <si>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</si>
  <si>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</si>
  <si>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</si>
  <si>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</si>
  <si>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</si>
  <si>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</si>
  <si>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</si>
  <si>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</si>
  <si>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</si>
  <si>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</si>
  <si>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</si>
  <si>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</si>
  <si>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</si>
  <si>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</si>
  <si>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</si>
  <si>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</si>
  <si>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</si>
  <si>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</si>
  <si>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</si>
  <si>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</si>
  <si>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</si>
  <si>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</si>
  <si>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</si>
  <si>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</si>
  <si>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</si>
  <si>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</si>
  <si>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</si>
  <si>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</si>
  <si>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</si>
  <si>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</si>
  <si>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</si>
  <si>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</si>
  <si>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</si>
  <si>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</si>
  <si>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</si>
  <si>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</si>
  <si>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</si>
  <si>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</si>
  <si>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</si>
  <si>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</si>
  <si>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</si>
  <si>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</si>
  <si>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</si>
  <si>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</si>
  <si>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</si>
  <si>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</si>
  <si>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</si>
  <si>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</si>
  <si>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</si>
  <si>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</si>
  <si>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</si>
  <si>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</si>
  <si>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</si>
  <si>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</si>
  <si>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</si>
  <si>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</si>
  <si>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</si>
  <si>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</si>
  <si>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</si>
  <si>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</si>
  <si>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</si>
  <si>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</si>
  <si>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</si>
  <si>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</si>
  <si>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</si>
  <si>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</si>
  <si>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</si>
  <si>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</si>
  <si>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</si>
  <si>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</si>
  <si>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</si>
  <si>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</si>
  <si>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</si>
  <si>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</si>
  <si>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</si>
  <si>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</si>
  <si>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</si>
  <si>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</si>
  <si>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</si>
  <si>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</si>
  <si>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</si>
  <si>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</si>
  <si>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</si>
  <si>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</si>
  <si>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</si>
  <si>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</si>
  <si>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</si>
  <si>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</si>
  <si>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</si>
  <si>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</si>
  <si>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</si>
  <si>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</si>
  <si>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</si>
  <si>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</si>
  <si>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</si>
  <si>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</si>
  <si>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</si>
  <si>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</si>
  <si>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</si>
  <si>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</si>
  <si>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</si>
  <si>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</si>
  <si>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</si>
  <si>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</si>
  <si>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</si>
  <si>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</si>
  <si>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</si>
  <si>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</si>
  <si>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</si>
  <si>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</si>
  <si>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</si>
  <si>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</si>
  <si>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</si>
  <si>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</si>
  <si>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</si>
  <si>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</si>
  <si>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</si>
  <si>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</si>
  <si>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</si>
  <si>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</si>
  <si>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</si>
  <si>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</si>
  <si>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</si>
  <si>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</si>
  <si>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</si>
  <si>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</si>
  <si>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</si>
  <si>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</si>
  <si>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</si>
  <si>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</si>
  <si>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</si>
  <si>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</si>
  <si>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</si>
  <si>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</si>
  <si>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</si>
  <si>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</si>
  <si>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</si>
  <si>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</si>
  <si>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</si>
  <si>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</si>
  <si>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</si>
  <si>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</si>
  <si>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</si>
  <si>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</si>
  <si>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</si>
  <si>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</si>
  <si>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</si>
  <si>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</si>
  <si>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</si>
  <si>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</si>
  <si>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</si>
  <si>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</si>
  <si>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</si>
  <si>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</si>
  <si>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</si>
  <si>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</si>
  <si>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</si>
  <si>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</si>
  <si>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</si>
  <si>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</si>
  <si>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</si>
  <si>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</si>
  <si>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</si>
  <si>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</si>
  <si>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</si>
  <si>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</si>
  <si>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</si>
  <si>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</si>
  <si>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</si>
  <si>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</si>
  <si>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</si>
  <si>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</si>
  <si>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</si>
  <si>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</si>
  <si>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</si>
  <si>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</si>
  <si>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</si>
  <si>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</si>
  <si>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</si>
  <si>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</si>
  <si>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</si>
  <si>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</si>
  <si>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</si>
  <si>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</si>
  <si>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</si>
  <si>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</si>
  <si>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</si>
  <si>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</si>
  <si>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</si>
  <si>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</si>
  <si>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</si>
  <si>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</si>
  <si>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</si>
  <si>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</si>
  <si>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</si>
  <si>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</si>
  <si>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</si>
  <si>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</si>
  <si>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</si>
  <si>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</si>
  <si>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</si>
  <si>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</si>
  <si>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</si>
  <si>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</si>
  <si>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</si>
  <si>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</si>
  <si>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</si>
  <si>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</si>
  <si>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</si>
  <si>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</si>
  <si>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</si>
  <si>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</si>
  <si>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</si>
  <si>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</si>
  <si>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</si>
  <si>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</si>
  <si>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</si>
  <si>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</si>
  <si>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</si>
  <si>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</si>
  <si>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</si>
  <si>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</si>
  <si>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</si>
  <si>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</si>
  <si>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</si>
  <si>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</si>
  <si>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</si>
  <si>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</si>
  <si>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</si>
  <si>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</si>
  <si>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</si>
  <si>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</si>
  <si>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</si>
  <si>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</si>
  <si>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</si>
  <si>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</si>
  <si>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</si>
  <si>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</si>
  <si>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</si>
  <si>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</si>
  <si>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</si>
  <si>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</si>
  <si>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</si>
  <si>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</si>
  <si>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</si>
  <si>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</si>
  <si>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</si>
  <si>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</si>
  <si>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</si>
  <si>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</si>
  <si>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</si>
  <si>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</si>
  <si>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</si>
  <si>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</si>
  <si>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</si>
  <si>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</si>
  <si>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</si>
  <si>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</si>
  <si>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</si>
  <si>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</si>
  <si>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</si>
  <si>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</si>
  <si>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</si>
  <si>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</si>
  <si>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</si>
  <si>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</si>
  <si>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</si>
  <si>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</si>
  <si>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</si>
  <si>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</si>
  <si>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</si>
  <si>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</si>
  <si>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</si>
  <si>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</si>
  <si>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</si>
  <si>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</si>
  <si>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</si>
  <si>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</si>
  <si>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</si>
  <si>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</si>
  <si>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</si>
  <si>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</si>
  <si>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</si>
  <si>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</si>
  <si>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</si>
  <si>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</si>
  <si>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</si>
  <si>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</si>
  <si>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</si>
  <si>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</si>
  <si>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</si>
  <si>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</si>
  <si>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</si>
  <si>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</si>
  <si>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</si>
  <si>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</si>
  <si>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</si>
  <si>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</si>
  <si>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</si>
  <si>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</si>
  <si>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</si>
  <si>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</si>
  <si>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</si>
  <si>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</si>
  <si>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</si>
  <si>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</si>
  <si>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</si>
  <si>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</si>
  <si>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</si>
  <si>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</si>
  <si>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</si>
  <si>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</si>
  <si>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</si>
  <si>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</si>
  <si>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</si>
  <si>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</si>
  <si>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</si>
  <si>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</si>
  <si>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</si>
  <si>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</si>
  <si>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</si>
  <si>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</si>
  <si>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</si>
  <si>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</si>
  <si>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</si>
  <si>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</si>
  <si>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</si>
  <si>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</si>
  <si>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</si>
  <si>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</si>
  <si>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</si>
  <si>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</si>
  <si>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</si>
  <si>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</si>
  <si>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</si>
  <si>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</si>
  <si>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</si>
  <si>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</si>
  <si>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</si>
  <si>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</si>
  <si>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</si>
  <si>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</si>
  <si>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</si>
  <si>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</si>
  <si>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</si>
  <si>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</si>
  <si>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</si>
  <si>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</si>
  <si>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</si>
  <si>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</si>
  <si>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</si>
  <si>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</si>
  <si>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</si>
  <si>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</si>
  <si>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</si>
  <si>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</si>
  <si>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</si>
  <si>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</si>
  <si>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</si>
  <si>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</si>
  <si>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</si>
  <si>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</si>
  <si>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</si>
  <si>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</si>
  <si>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</si>
  <si>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</si>
  <si>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</si>
  <si>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</si>
  <si>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</si>
  <si>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</si>
  <si>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</si>
  <si>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</si>
  <si>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</si>
  <si>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</si>
  <si>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</si>
  <si>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</si>
  <si>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</si>
  <si>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</si>
  <si>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</si>
  <si>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</si>
  <si>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</si>
  <si>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</si>
  <si>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</si>
  <si>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</si>
  <si>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</si>
  <si>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</si>
  <si>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</si>
  <si>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</si>
  <si>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</si>
  <si>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</si>
  <si>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</si>
  <si>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</si>
  <si>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</si>
  <si>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</si>
  <si>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</si>
  <si>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</si>
  <si>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</si>
  <si>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</si>
  <si>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</si>
  <si>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</si>
  <si>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</si>
  <si>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</si>
  <si>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</si>
  <si>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</si>
  <si>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</si>
  <si>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</si>
  <si>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</si>
  <si>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</si>
  <si>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</si>
  <si>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</si>
  <si>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</si>
  <si>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</si>
  <si>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</si>
  <si>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</si>
  <si>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</si>
  <si>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</si>
  <si>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</si>
  <si>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</si>
  <si>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</si>
  <si>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</si>
  <si>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</si>
  <si>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</si>
  <si>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</si>
  <si>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</si>
  <si>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</si>
  <si>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</si>
  <si>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</si>
  <si>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</si>
  <si>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</si>
  <si>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</si>
  <si>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</si>
  <si>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</si>
  <si>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</si>
  <si>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</si>
  <si>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</si>
  <si>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</si>
  <si>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</si>
  <si>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</si>
  <si>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</si>
  <si>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</si>
  <si>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</si>
  <si>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</si>
  <si>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</si>
  <si>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</si>
  <si>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</si>
  <si>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</si>
  <si>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</si>
  <si>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</si>
  <si>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</si>
  <si>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</si>
  <si>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</si>
  <si>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</si>
  <si>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</si>
  <si>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</si>
  <si>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</si>
  <si>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</si>
  <si>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</si>
  <si>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</si>
  <si>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</si>
  <si>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</si>
  <si>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</si>
  <si>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</si>
  <si>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</si>
  <si>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</si>
  <si>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</si>
  <si>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</si>
  <si>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</si>
  <si>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</si>
  <si>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</si>
  <si>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</si>
  <si>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</si>
  <si>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</si>
  <si>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</si>
  <si>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</si>
  <si>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</si>
  <si>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</si>
  <si>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</si>
  <si>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</si>
  <si>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</si>
  <si>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</si>
  <si>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</si>
  <si>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</si>
  <si>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</si>
  <si>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</si>
  <si>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</si>
  <si>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</si>
  <si>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</si>
  <si>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</si>
  <si>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</si>
  <si>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</si>
  <si>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</si>
  <si>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</si>
  <si>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</si>
  <si>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</si>
  <si>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</si>
  <si>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</si>
  <si>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</si>
  <si>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</si>
  <si>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</si>
  <si>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</si>
  <si>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</si>
  <si>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</si>
  <si>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</si>
  <si>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</si>
  <si>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</si>
  <si>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</si>
  <si>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</si>
  <si>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</si>
  <si>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</si>
  <si>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</si>
  <si>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</si>
  <si>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</si>
  <si>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</si>
  <si>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</si>
  <si>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</si>
  <si>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</si>
  <si>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</si>
  <si>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</si>
  <si>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</si>
  <si>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</si>
  <si>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</si>
  <si>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</si>
  <si>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</si>
  <si>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</si>
  <si>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</si>
  <si>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</si>
  <si>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</si>
  <si>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</si>
  <si>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</si>
  <si>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</si>
  <si>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</si>
  <si>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</si>
  <si>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</si>
  <si>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</si>
  <si>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</si>
  <si>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</si>
  <si>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</si>
  <si>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</si>
  <si>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</si>
  <si>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</si>
  <si>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</si>
  <si>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</si>
  <si>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</si>
  <si>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</si>
  <si>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</si>
  <si>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</si>
  <si>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</si>
  <si>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</si>
  <si>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</si>
  <si>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</si>
  <si>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</si>
  <si>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</si>
  <si>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</si>
  <si>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</si>
  <si>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</si>
  <si>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</si>
  <si>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</si>
  <si>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</si>
  <si>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</si>
  <si>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</si>
  <si>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</si>
  <si>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</si>
  <si>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</si>
  <si>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</si>
  <si>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</si>
  <si>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</si>
  <si>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</si>
  <si>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</si>
  <si>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</si>
  <si>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</si>
  <si>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</si>
  <si>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</si>
  <si>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</si>
  <si>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</si>
  <si>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</si>
  <si>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</si>
  <si>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</si>
  <si>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</si>
  <si>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</si>
  <si>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</si>
  <si>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</si>
  <si>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</si>
  <si>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</si>
  <si>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</si>
  <si>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</si>
  <si>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</si>
  <si>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</si>
  <si>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</si>
  <si>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</si>
  <si>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</si>
  <si>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</si>
  <si>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</si>
  <si>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</si>
  <si>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</si>
  <si>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</si>
  <si>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</si>
  <si>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</si>
  <si>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</si>
  <si>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</si>
  <si>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</si>
  <si>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</si>
  <si>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</si>
  <si>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</si>
  <si>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</si>
  <si>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</si>
  <si>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</si>
  <si>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</si>
  <si>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</si>
  <si>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</si>
  <si>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</si>
  <si>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</si>
  <si>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</si>
  <si>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</si>
  <si>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</si>
  <si>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</si>
  <si>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</si>
  <si>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</si>
  <si>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</si>
  <si>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</si>
  <si>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</si>
  <si>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</si>
  <si>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</si>
  <si>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</si>
  <si>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</si>
  <si>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</si>
  <si>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</si>
  <si>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</si>
  <si>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</si>
  <si>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</si>
  <si>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</si>
  <si>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</si>
  <si>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</si>
  <si>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</si>
  <si>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</si>
  <si>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</si>
  <si>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</si>
  <si>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</si>
  <si>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</si>
  <si>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</si>
  <si>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</si>
  <si>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</si>
  <si>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</si>
  <si>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</si>
  <si>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</si>
  <si>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</si>
  <si>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</si>
  <si>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</si>
  <si>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</si>
  <si>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</si>
  <si>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</si>
  <si>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</si>
  <si>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</si>
  <si>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</si>
  <si>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</si>
  <si>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</si>
  <si>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</si>
  <si>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</si>
  <si>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</si>
  <si>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</si>
  <si>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</si>
  <si>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</si>
  <si>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</si>
  <si>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</si>
  <si>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</si>
  <si>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</si>
  <si>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</si>
  <si>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</si>
  <si>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</si>
  <si>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</si>
  <si>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</si>
  <si>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</si>
  <si>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</si>
  <si>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</si>
  <si>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</si>
  <si>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</si>
  <si>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</si>
  <si>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</si>
  <si>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</si>
  <si>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</si>
  <si>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</si>
  <si>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</si>
  <si>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</si>
  <si>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</si>
  <si>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</si>
  <si>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</si>
  <si>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</si>
  <si>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</si>
  <si>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</si>
  <si>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</si>
  <si>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</si>
  <si>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</si>
  <si>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</si>
  <si>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</si>
  <si>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</si>
  <si>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</si>
  <si>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</si>
  <si>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</si>
  <si>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</si>
  <si>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</si>
  <si>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</si>
  <si>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</si>
  <si>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</si>
  <si>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</si>
  <si>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</si>
  <si>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</si>
  <si>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</si>
  <si>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</si>
  <si>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</si>
  <si>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</si>
  <si>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</si>
  <si>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</si>
  <si>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</si>
  <si>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</si>
  <si>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</si>
  <si>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</si>
  <si>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</si>
  <si>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</si>
  <si>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</si>
  <si>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</si>
  <si>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</si>
  <si>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</si>
  <si>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</si>
  <si>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</si>
  <si>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</si>
  <si>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</si>
  <si>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</si>
  <si>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</si>
  <si>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</si>
  <si>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</si>
  <si>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</si>
  <si>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</si>
  <si>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</si>
  <si>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</si>
  <si>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</si>
  <si>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</si>
  <si>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</si>
  <si>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</si>
  <si>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</si>
  <si>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</si>
  <si>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</si>
  <si>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</si>
  <si>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</si>
  <si>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</si>
  <si>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</si>
  <si>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</si>
  <si>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</si>
  <si>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</si>
  <si>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</si>
  <si>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</si>
  <si>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</si>
  <si>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</si>
  <si>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</si>
  <si>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</si>
  <si>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</si>
  <si>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</si>
  <si>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</si>
  <si>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</si>
  <si>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</si>
  <si>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</si>
  <si>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</si>
  <si>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</si>
  <si>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</si>
  <si>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</si>
  <si>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</si>
  <si>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</si>
  <si>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</si>
  <si>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</si>
  <si>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</si>
  <si>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</si>
  <si>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</si>
  <si>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</si>
  <si>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</si>
  <si>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</si>
  <si>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</si>
  <si>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</si>
  <si>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</si>
  <si>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</si>
  <si>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</si>
  <si>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</si>
  <si>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</si>
  <si>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</si>
  <si>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</si>
  <si>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</si>
  <si>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</si>
  <si>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</si>
  <si>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</si>
  <si>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</si>
  <si>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</si>
  <si>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</si>
  <si>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</si>
  <si>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</si>
  <si>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</si>
  <si>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</si>
  <si>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</si>
  <si>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</si>
  <si>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</si>
  <si>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</si>
  <si>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</si>
  <si>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</si>
  <si>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</si>
  <si>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</si>
  <si>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</si>
  <si>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</si>
  <si>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</si>
  <si>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</si>
  <si>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</si>
  <si>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</si>
  <si>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</si>
  <si>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</si>
  <si>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</si>
  <si>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</si>
  <si>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</si>
  <si>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</si>
  <si>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</si>
  <si>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</si>
  <si>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</si>
  <si>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</si>
  <si>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</si>
  <si>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</si>
  <si>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</si>
  <si>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</si>
  <si>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</si>
  <si>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</si>
  <si>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</si>
  <si>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</si>
  <si>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</si>
  <si>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</si>
  <si>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</si>
  <si>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</si>
  <si>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</si>
  <si>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</si>
  <si>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</si>
  <si>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</si>
  <si>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</si>
  <si>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</si>
  <si>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</si>
  <si>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</si>
  <si>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</si>
  <si>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</si>
  <si>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</si>
  <si>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</si>
  <si>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</si>
  <si>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</si>
  <si>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</si>
  <si>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</si>
  <si>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</si>
  <si>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</si>
  <si>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</si>
  <si>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</si>
  <si>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</si>
  <si>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</si>
  <si>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</si>
  <si>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</si>
  <si>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</si>
  <si>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</si>
  <si>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</si>
  <si>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</si>
  <si>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</si>
  <si>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</si>
  <si>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</si>
  <si>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</si>
  <si>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</si>
  <si>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</si>
  <si>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</si>
  <si>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</si>
  <si>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</si>
  <si>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</si>
  <si>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</si>
  <si>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</si>
  <si>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</si>
  <si>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</si>
  <si>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</si>
  <si>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</si>
  <si>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</si>
  <si>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</si>
  <si>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</si>
  <si>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</si>
  <si>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</si>
  <si>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</si>
  <si>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</si>
  <si>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</si>
  <si>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</si>
  <si>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</si>
  <si>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</si>
  <si>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</si>
  <si>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</si>
  <si>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</si>
  <si>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</si>
  <si>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</si>
  <si>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</si>
  <si>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</si>
  <si>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</si>
  <si>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</si>
  <si>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</si>
  <si>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</si>
  <si>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</si>
  <si>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</si>
  <si>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</si>
  <si>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</si>
  <si>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</si>
  <si>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</si>
  <si>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</si>
  <si>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</si>
  <si>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</si>
  <si>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</si>
  <si>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</si>
  <si>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</si>
  <si>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</si>
  <si>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</si>
  <si>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</si>
  <si>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</si>
  <si>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</si>
  <si>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</si>
  <si>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</si>
  <si>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</si>
  <si>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</si>
  <si>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</si>
  <si>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</si>
  <si>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</si>
  <si>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</si>
  <si>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</si>
  <si>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</si>
  <si>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</si>
  <si>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</si>
  <si>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</si>
  <si>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</si>
  <si>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</si>
  <si>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</si>
  <si>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</si>
  <si>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</si>
  <si>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</si>
  <si>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</si>
  <si>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</si>
  <si>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</si>
  <si>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</si>
  <si>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</si>
  <si>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</si>
  <si>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</si>
  <si>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</si>
  <si>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</si>
  <si>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</si>
  <si>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</si>
  <si>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</si>
  <si>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</si>
  <si>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</si>
  <si>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</si>
  <si>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</si>
  <si>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</si>
  <si>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</si>
  <si>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</si>
  <si>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</si>
  <si>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</si>
  <si>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</si>
  <si>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</si>
  <si>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</si>
  <si>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</si>
  <si>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</si>
  <si>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</si>
  <si>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</si>
  <si>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</si>
  <si>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</si>
  <si>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</si>
  <si>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</si>
  <si>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</si>
  <si>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</si>
  <si>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</si>
  <si>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</si>
  <si>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</si>
  <si>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</si>
  <si>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</si>
  <si>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</si>
  <si>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</si>
  <si>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</si>
  <si>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</si>
  <si>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</si>
  <si>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</si>
  <si>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</si>
  <si>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</si>
  <si>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</si>
  <si>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</si>
  <si>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</si>
  <si>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</si>
  <si>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</si>
  <si>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</si>
  <si>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</si>
  <si>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</si>
  <si>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</si>
  <si>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</si>
  <si>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</si>
  <si>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</si>
  <si>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</si>
  <si>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</si>
  <si>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</si>
  <si>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</si>
  <si>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</si>
  <si>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</si>
  <si>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</si>
  <si>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</si>
  <si>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</si>
  <si>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</si>
  <si>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</si>
  <si>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</si>
  <si>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</si>
  <si>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</si>
  <si>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</si>
  <si>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</si>
  <si>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</si>
  <si>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</si>
  <si>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</si>
  <si>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</si>
  <si>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</si>
  <si>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</si>
  <si>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</si>
  <si>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</si>
  <si>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</si>
  <si>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</si>
  <si>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</si>
  <si>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</si>
  <si>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</si>
  <si>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</si>
  <si>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</si>
  <si>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</si>
  <si>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</si>
  <si>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</si>
  <si>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</si>
  <si>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</si>
  <si>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</si>
  <si>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</si>
  <si>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</si>
  <si>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</si>
  <si>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</si>
  <si>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</si>
  <si>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</si>
  <si>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</si>
  <si>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</si>
  <si>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</si>
  <si>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</si>
  <si>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</si>
  <si>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</si>
  <si>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</si>
  <si>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</si>
  <si>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</si>
  <si>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</si>
  <si>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</si>
  <si>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</si>
  <si>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</si>
  <si>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</si>
  <si>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</si>
  <si>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</si>
  <si>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</si>
  <si>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</si>
  <si>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</si>
  <si>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</si>
  <si>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</si>
  <si>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</si>
  <si>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</si>
  <si>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</si>
  <si>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</si>
  <si>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</si>
  <si>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</si>
  <si>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</si>
  <si>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</si>
  <si>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</si>
  <si>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</si>
  <si>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</si>
  <si>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</si>
  <si>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</si>
  <si>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</si>
  <si>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</si>
  <si>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</si>
  <si>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</si>
  <si>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</si>
  <si>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</si>
  <si>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</si>
  <si>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</si>
  <si>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</si>
  <si>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</si>
  <si>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</si>
  <si>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</si>
  <si>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</si>
  <si>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</si>
  <si>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</si>
  <si>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</si>
  <si>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</si>
  <si>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</si>
  <si>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</si>
  <si>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</si>
  <si>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</si>
  <si>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</si>
  <si>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</si>
  <si>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</si>
  <si>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</si>
  <si>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</si>
  <si>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</si>
  <si>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</si>
  <si>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</si>
  <si>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</si>
  <si>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</si>
  <si>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</si>
  <si>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</si>
  <si>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</si>
  <si>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</si>
  <si>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</si>
  <si>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</si>
  <si>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</si>
  <si>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</si>
  <si>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</si>
  <si>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</si>
  <si>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</si>
  <si>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</si>
  <si>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</si>
  <si>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</si>
  <si>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</si>
  <si>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</si>
  <si>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</si>
  <si>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</si>
  <si>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</si>
  <si>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</si>
  <si>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</si>
  <si>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</si>
  <si>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</si>
  <si>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</si>
  <si>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</si>
  <si>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</si>
  <si>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</si>
  <si>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</si>
  <si>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</si>
  <si>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</si>
  <si>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</si>
  <si>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</si>
  <si>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</si>
  <si>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</si>
  <si>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</si>
  <si>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</si>
  <si>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</si>
  <si>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</si>
  <si>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</si>
  <si>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</si>
  <si>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</si>
  <si>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</si>
  <si>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</si>
  <si>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</si>
  <si>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</si>
  <si>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</si>
  <si>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</si>
  <si>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</si>
  <si>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</si>
  <si>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</si>
  <si>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</si>
  <si>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</si>
  <si>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</si>
  <si>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</si>
  <si>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</si>
  <si>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</si>
  <si>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</si>
  <si>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</si>
  <si>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</si>
  <si>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</si>
  <si>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</si>
  <si>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</si>
  <si>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</si>
  <si>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</si>
  <si>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</si>
  <si>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</si>
  <si>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</si>
  <si>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</si>
  <si>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</si>
  <si>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</si>
  <si>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</si>
  <si>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</si>
  <si>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</si>
  <si>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</si>
  <si>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</si>
  <si>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</si>
  <si>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</si>
  <si>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</si>
  <si>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</si>
  <si>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</si>
  <si>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</si>
  <si>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</si>
  <si>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</si>
  <si>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</si>
  <si>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</si>
  <si>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</si>
  <si>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</si>
  <si>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</si>
  <si>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</si>
  <si>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</si>
  <si>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</si>
  <si>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</si>
  <si>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</si>
  <si>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</si>
  <si>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</si>
  <si>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</si>
  <si>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</si>
  <si>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</si>
  <si>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</si>
  <si>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</si>
  <si>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</si>
  <si>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</si>
  <si>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</si>
  <si>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</si>
  <si>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</si>
  <si>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</si>
  <si>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</si>
  <si>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</si>
  <si>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</si>
  <si>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</si>
  <si>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</si>
  <si>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</si>
  <si>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</si>
  <si>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</si>
  <si>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</si>
  <si>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</si>
  <si>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</si>
  <si>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</si>
  <si>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</si>
  <si>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</si>
  <si>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</si>
  <si>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</si>
  <si>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</si>
  <si>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</si>
  <si>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</si>
  <si>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</si>
  <si>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</si>
  <si>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</si>
  <si>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</si>
  <si>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</si>
  <si>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</si>
  <si>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</si>
  <si>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</si>
  <si>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</si>
  <si>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</si>
  <si>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</si>
  <si>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</si>
  <si>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</si>
  <si>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</si>
  <si>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</si>
  <si>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</si>
  <si>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</si>
  <si>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</si>
  <si>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</si>
  <si>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</si>
  <si>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</si>
  <si>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</si>
  <si>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</si>
  <si>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</si>
  <si>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</si>
  <si>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</si>
  <si>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</si>
  <si>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</si>
  <si>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</si>
  <si>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</si>
  <si>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</si>
  <si>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</si>
  <si>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</si>
  <si>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</si>
  <si>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</si>
  <si>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</si>
  <si>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</si>
  <si>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</si>
  <si>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</si>
  <si>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</si>
  <si>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</si>
  <si>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</si>
  <si>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</si>
  <si>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</si>
  <si>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</si>
  <si>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</si>
  <si>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</si>
  <si>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</si>
  <si>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</si>
  <si>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</si>
  <si>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</si>
  <si>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</si>
  <si>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</si>
  <si>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</si>
  <si>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</si>
  <si>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</si>
  <si>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</si>
  <si>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</si>
  <si>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</si>
  <si>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</si>
  <si>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</si>
  <si>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</si>
  <si>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</si>
  <si>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</si>
  <si>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</si>
  <si>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</si>
  <si>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</si>
  <si>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</si>
  <si>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</si>
  <si>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</si>
  <si>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</si>
  <si>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</si>
  <si>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</si>
  <si>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</si>
  <si>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</si>
  <si>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</si>
  <si>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</si>
  <si>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</si>
  <si>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</si>
  <si>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</si>
  <si>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</si>
  <si>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</si>
  <si>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</si>
  <si>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</si>
  <si>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</si>
  <si>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</si>
  <si>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</si>
  <si>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</si>
  <si>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</si>
  <si>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</si>
  <si>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</si>
  <si>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</si>
  <si>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</si>
  <si>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</si>
  <si>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</si>
  <si>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</si>
  <si>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</si>
  <si>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</si>
  <si>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</si>
  <si>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</si>
  <si>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</si>
  <si>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</si>
  <si>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</si>
  <si>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</si>
  <si>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</si>
  <si>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</si>
  <si>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</si>
  <si>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</si>
  <si>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</si>
  <si>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</si>
  <si>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</si>
  <si>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</si>
  <si>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</si>
  <si>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</si>
  <si>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</si>
  <si>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</si>
  <si>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</si>
  <si>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</si>
  <si>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</si>
  <si>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</si>
  <si>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</si>
  <si>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</si>
  <si>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</si>
  <si>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</si>
  <si>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</si>
  <si>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</si>
  <si>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</si>
  <si>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</si>
  <si>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</si>
  <si>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</si>
  <si>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</si>
  <si>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</si>
  <si>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</si>
  <si>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</si>
  <si>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</si>
  <si>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</si>
  <si>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</si>
  <si>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</si>
  <si>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</si>
  <si>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</si>
  <si>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</si>
  <si>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</si>
  <si>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</si>
  <si>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</si>
  <si>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</si>
  <si>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</si>
  <si>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</si>
  <si>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</si>
  <si>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</si>
  <si>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</si>
  <si>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</si>
  <si>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</si>
  <si>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</si>
  <si>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</si>
  <si>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</si>
  <si>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</si>
  <si>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</si>
  <si>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</si>
  <si>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</si>
  <si>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</si>
  <si>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</si>
  <si>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</si>
  <si>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</si>
  <si>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</si>
  <si>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</si>
  <si>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</si>
  <si>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</si>
  <si>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</si>
  <si>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</si>
  <si>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</si>
  <si>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</si>
  <si>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</si>
  <si>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</si>
  <si>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</si>
  <si>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</si>
  <si>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</si>
  <si>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</si>
  <si>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</si>
  <si>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</si>
  <si>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</si>
  <si>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</si>
  <si>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</si>
  <si>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</si>
  <si>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</si>
  <si>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</si>
  <si>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</si>
  <si>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</si>
  <si>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</si>
  <si>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</si>
  <si>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</si>
  <si>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</si>
  <si>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</si>
  <si>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</si>
  <si>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</si>
  <si>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</si>
  <si>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</si>
  <si>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</si>
  <si>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</si>
  <si>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</si>
  <si>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</si>
  <si>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</si>
  <si>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</si>
  <si>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</si>
  <si>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</si>
  <si>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</si>
  <si>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</si>
  <si>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</si>
  <si>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</si>
  <si>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</si>
  <si>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</si>
  <si>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</si>
  <si>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</si>
  <si>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</si>
  <si>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</si>
  <si>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</si>
  <si>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</si>
  <si>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</si>
  <si>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</si>
  <si>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</si>
  <si>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</si>
  <si>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</si>
  <si>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</si>
  <si>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</si>
  <si>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</si>
  <si>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</si>
  <si>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</si>
  <si>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</si>
  <si>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</si>
  <si>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</si>
  <si>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</si>
  <si>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</si>
  <si>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</si>
  <si>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</si>
  <si>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</si>
  <si>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</si>
  <si>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</si>
  <si>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</si>
  <si>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</si>
  <si>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</si>
  <si>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</si>
  <si>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</si>
  <si>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</si>
  <si>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</si>
  <si>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</si>
  <si>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</si>
  <si>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</si>
  <si>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</si>
  <si>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</si>
  <si>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</si>
  <si>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</si>
  <si>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</si>
  <si>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</si>
  <si>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</si>
  <si>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</si>
  <si>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</si>
  <si>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</si>
  <si>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</si>
  <si>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</si>
  <si>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</si>
  <si>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</si>
  <si>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</si>
  <si>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</si>
  <si>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</si>
  <si>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</si>
  <si>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</si>
  <si>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</si>
  <si>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</si>
  <si>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</si>
  <si>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</si>
  <si>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</si>
  <si>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</si>
  <si>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</si>
  <si>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</si>
  <si>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</si>
  <si>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</si>
  <si>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</si>
  <si>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</si>
  <si>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</si>
  <si>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</si>
  <si>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</si>
  <si>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</si>
  <si>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</si>
  <si>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</si>
  <si>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</si>
  <si>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</si>
  <si>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</si>
  <si>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</si>
  <si>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</si>
  <si>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</si>
  <si>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</si>
  <si>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</si>
  <si>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</si>
  <si>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</si>
  <si>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</si>
  <si>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</si>
  <si>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</si>
  <si>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</si>
  <si>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</si>
  <si>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</si>
  <si>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</si>
  <si>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</si>
  <si>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</si>
  <si>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</si>
  <si>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</si>
  <si>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</si>
  <si>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</si>
  <si>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</si>
  <si>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</si>
  <si>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</si>
  <si>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</si>
  <si>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</si>
  <si>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</si>
  <si>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</si>
  <si>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</si>
  <si>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</si>
  <si>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</si>
  <si>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</si>
  <si>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</si>
  <si>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</si>
  <si>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</si>
  <si>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</si>
  <si>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</si>
  <si>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</si>
  <si>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</si>
  <si>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</si>
  <si>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</si>
  <si>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</si>
  <si>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</si>
  <si>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</si>
  <si>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</si>
  <si>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</si>
  <si>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</si>
  <si>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</si>
  <si>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</si>
  <si>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</si>
  <si>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</si>
  <si>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</si>
  <si>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</si>
  <si>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</si>
  <si>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</si>
  <si>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</si>
  <si>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</si>
  <si>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</si>
  <si>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</si>
  <si>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</si>
  <si>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</si>
  <si>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</si>
  <si>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</si>
  <si>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</si>
  <si>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</si>
  <si>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</si>
  <si>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</si>
  <si>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</si>
  <si>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</si>
  <si>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</si>
  <si>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</si>
  <si>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</si>
  <si>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</si>
  <si>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</si>
  <si>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</si>
  <si>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</si>
  <si>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</si>
  <si>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</si>
  <si>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</si>
  <si>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</si>
  <si>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</si>
  <si>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</si>
  <si>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</si>
  <si>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</si>
  <si>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</si>
  <si>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</si>
  <si>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</si>
  <si>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</si>
  <si>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</si>
  <si>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</si>
  <si>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</si>
  <si>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</si>
  <si>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</si>
  <si>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</si>
  <si>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</si>
  <si>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</si>
  <si>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</si>
  <si>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</si>
  <si>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</si>
  <si>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</si>
  <si>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</si>
  <si>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</si>
  <si>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</si>
  <si>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</si>
  <si>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</si>
  <si>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</si>
  <si>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</si>
  <si>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</si>
  <si>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</si>
  <si>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</si>
  <si>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</si>
  <si>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</si>
  <si>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</si>
  <si>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</si>
  <si>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</si>
  <si>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</si>
  <si>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</si>
  <si>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</si>
  <si>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</si>
  <si>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</si>
  <si>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</si>
  <si>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</si>
  <si>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</si>
  <si>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</si>
  <si>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</si>
  <si>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</si>
  <si>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</si>
  <si>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</si>
  <si>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</si>
  <si>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</si>
  <si>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</si>
  <si>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</si>
  <si>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</si>
  <si>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</si>
  <si>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</si>
  <si>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</si>
  <si>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</si>
  <si>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</si>
  <si>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</si>
  <si>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</si>
  <si>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</si>
  <si>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</si>
  <si>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</si>
  <si>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</si>
  <si>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</si>
  <si>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</si>
  <si>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</si>
  <si>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</si>
  <si>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</si>
  <si>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</si>
  <si>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</si>
  <si>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</si>
  <si>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</si>
  <si>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</si>
  <si>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</si>
  <si>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</si>
  <si>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</si>
  <si>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</si>
  <si>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</si>
  <si>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</si>
  <si>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</si>
  <si>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</si>
  <si>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</si>
  <si>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</si>
  <si>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</si>
  <si>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</si>
  <si>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</si>
  <si>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</si>
  <si>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</si>
  <si>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</si>
  <si>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</si>
  <si>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</si>
  <si>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</si>
  <si>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</si>
  <si>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</si>
  <si>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</si>
  <si>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</si>
  <si>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</si>
  <si>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</si>
  <si>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</si>
  <si>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</si>
  <si>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</si>
  <si>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</si>
  <si>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</si>
  <si>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</si>
  <si>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</si>
  <si>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</si>
  <si>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</si>
  <si>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</si>
  <si>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</si>
  <si>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</si>
  <si>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</si>
  <si>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</si>
  <si>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</si>
  <si>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</si>
  <si>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</si>
  <si>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</si>
  <si>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</si>
  <si>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</si>
  <si>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</si>
  <si>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</si>
  <si>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</si>
  <si>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</si>
  <si>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</si>
  <si>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</si>
  <si>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</si>
  <si>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</si>
  <si>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</si>
  <si>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</si>
  <si>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</si>
  <si>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</si>
  <si>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</si>
  <si>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</si>
  <si>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</si>
  <si>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</si>
  <si>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</si>
  <si>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</si>
  <si>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</si>
  <si>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</si>
  <si>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</si>
  <si>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</si>
  <si>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</si>
  <si>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</si>
  <si>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</si>
  <si>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</si>
  <si>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</si>
  <si>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</si>
  <si>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</si>
  <si>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</si>
  <si>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</si>
  <si>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</si>
  <si>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</si>
  <si>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</si>
  <si>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</si>
  <si>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</si>
  <si>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</si>
  <si>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</si>
  <si>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</si>
  <si>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</si>
  <si>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</si>
  <si>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</si>
  <si>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</si>
  <si>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</si>
  <si>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</si>
  <si>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</si>
  <si>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</si>
  <si>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</si>
  <si>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</si>
  <si>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</si>
  <si>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</si>
  <si>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</si>
  <si>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</si>
  <si>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</si>
  <si>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</si>
  <si>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</si>
  <si>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</si>
  <si>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</si>
  <si>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</si>
  <si>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</si>
  <si>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</si>
  <si>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</si>
  <si>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</si>
  <si>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</si>
  <si>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</si>
  <si>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</si>
  <si>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</si>
  <si>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</si>
  <si>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</si>
  <si>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</si>
  <si>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</si>
  <si>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</si>
  <si>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</si>
  <si>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</si>
  <si>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</si>
  <si>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</si>
  <si>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</si>
  <si>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</si>
  <si>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</si>
  <si>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</si>
  <si>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</si>
  <si>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</si>
  <si>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</si>
  <si>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</si>
  <si>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</si>
  <si>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</si>
  <si>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</si>
  <si>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</si>
  <si>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</si>
  <si>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</si>
  <si>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</si>
  <si>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</si>
  <si>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</si>
  <si>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</si>
  <si>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</si>
  <si>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</si>
  <si>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</si>
  <si>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</si>
  <si>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</si>
  <si>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</si>
  <si>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</si>
  <si>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</si>
  <si>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</si>
  <si>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</si>
  <si>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</si>
  <si>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</si>
  <si>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</si>
  <si>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</si>
  <si>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</si>
  <si>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</si>
  <si>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</si>
  <si>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</si>
  <si>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</si>
  <si>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</si>
  <si>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</si>
  <si>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</si>
  <si>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</si>
  <si>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</si>
  <si>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</si>
  <si>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</si>
  <si>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</si>
  <si>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</si>
  <si>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</si>
  <si>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</si>
  <si>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</si>
  <si>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</si>
  <si>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</si>
  <si>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</si>
  <si>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</si>
  <si>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</si>
  <si>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</si>
  <si>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</si>
  <si>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</si>
  <si>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</si>
  <si>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</si>
  <si>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</si>
  <si>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</si>
  <si>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</si>
  <si>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</si>
  <si>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</si>
  <si>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</si>
  <si>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</si>
  <si>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</si>
  <si>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</si>
  <si>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</si>
  <si>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</si>
  <si>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</si>
  <si>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</si>
  <si>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</si>
  <si>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</si>
  <si>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</si>
  <si>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</si>
  <si>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</si>
  <si>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</si>
  <si>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</si>
  <si>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</si>
  <si>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</si>
  <si>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</si>
  <si>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</si>
  <si>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</si>
  <si>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</si>
  <si>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</si>
  <si>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</si>
  <si>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</si>
  <si>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</si>
  <si>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</si>
  <si>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</si>
  <si>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</si>
  <si>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</si>
  <si>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</si>
  <si>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</si>
  <si>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</si>
  <si>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</si>
  <si>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</si>
  <si>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</si>
  <si>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</si>
  <si>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</si>
  <si>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</si>
  <si>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</si>
  <si>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</si>
  <si>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</si>
  <si>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</si>
  <si>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</si>
  <si>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</si>
  <si>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</si>
  <si>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</si>
  <si>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</si>
  <si>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</si>
  <si>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</si>
  <si>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</si>
  <si>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</si>
  <si>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</si>
  <si>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</si>
  <si>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</si>
  <si>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</si>
  <si>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</si>
  <si>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</si>
  <si>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</si>
  <si>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</si>
  <si>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</si>
  <si>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</si>
  <si>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</si>
  <si>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</si>
  <si>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</si>
  <si>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</si>
  <si>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</si>
  <si>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</si>
  <si>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</si>
  <si>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</si>
  <si>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</si>
  <si>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</si>
  <si>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</si>
  <si>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</si>
  <si>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</si>
  <si>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</si>
  <si>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</si>
  <si>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</si>
  <si>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</si>
  <si>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</si>
  <si>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</si>
  <si>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</si>
  <si>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</si>
  <si>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</si>
  <si>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</si>
  <si>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</si>
  <si>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</si>
  <si>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</si>
  <si>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</si>
  <si>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</si>
  <si>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</si>
  <si>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</si>
  <si>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</si>
  <si>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</si>
  <si>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</si>
  <si>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</si>
  <si>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</si>
  <si>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</si>
  <si>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</si>
  <si>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</si>
  <si>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</si>
  <si>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</si>
  <si>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</si>
  <si>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</si>
  <si>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</si>
  <si>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</si>
  <si>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</si>
  <si>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</si>
  <si>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</si>
  <si>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</si>
  <si>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</si>
  <si>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</si>
  <si>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</si>
  <si>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</si>
  <si>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</si>
  <si>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</si>
  <si>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</si>
  <si>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</si>
  <si>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</si>
  <si>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</si>
  <si>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</si>
  <si>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</si>
  <si>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</si>
  <si>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</si>
  <si>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</si>
  <si>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</si>
  <si>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</si>
  <si>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</si>
  <si>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</si>
  <si>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</si>
  <si>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</si>
  <si>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</si>
  <si>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</si>
  <si>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</si>
  <si>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</si>
  <si>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</si>
  <si>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</si>
  <si>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</si>
  <si>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</si>
  <si>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</si>
  <si>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</si>
  <si>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</si>
  <si>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</si>
  <si>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</si>
  <si>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</si>
  <si>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</si>
  <si>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</si>
  <si>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</si>
  <si>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</si>
  <si>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</si>
  <si>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</si>
  <si>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</si>
  <si>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</si>
  <si>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</si>
  <si>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</si>
  <si>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</si>
  <si>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</si>
  <si>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</si>
  <si>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</si>
  <si>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</si>
  <si>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</si>
  <si>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</si>
  <si>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</si>
  <si>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</si>
  <si>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</si>
  <si>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</si>
  <si>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</si>
  <si>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</si>
  <si>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</si>
  <si>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</si>
  <si>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</si>
  <si>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</si>
  <si>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</si>
  <si>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</si>
  <si>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</si>
  <si>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</si>
  <si>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</si>
  <si>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</si>
  <si>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</si>
  <si>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</si>
  <si>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</si>
  <si>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</si>
  <si>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</si>
  <si>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</si>
  <si>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</si>
  <si>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</si>
  <si>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</si>
  <si>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</si>
  <si>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</si>
  <si>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</si>
  <si>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</si>
  <si>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</si>
  <si>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</si>
  <si>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</si>
  <si>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</si>
  <si>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</si>
  <si>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</si>
  <si>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</si>
  <si>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</si>
  <si>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</si>
  <si>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</si>
  <si>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</si>
  <si>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</si>
  <si>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</si>
  <si>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</si>
  <si>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</si>
  <si>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</si>
  <si>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</si>
  <si>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</si>
  <si>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</si>
  <si>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</si>
  <si>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</si>
  <si>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</si>
  <si>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</si>
  <si>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</si>
  <si>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</si>
  <si>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</si>
  <si>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</si>
  <si>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</si>
  <si>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</si>
  <si>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</si>
  <si>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</si>
  <si>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</si>
  <si>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</si>
  <si>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</si>
  <si>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</si>
  <si>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</si>
  <si>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</si>
  <si>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</si>
  <si>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</si>
  <si>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</si>
  <si>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</si>
  <si>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</si>
  <si>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</si>
  <si>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</si>
  <si>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</si>
  <si>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</si>
  <si>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</si>
  <si>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</si>
  <si>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</si>
  <si>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</si>
  <si>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</si>
  <si>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</si>
  <si>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</si>
  <si>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</si>
  <si>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</si>
  <si>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</si>
  <si>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</si>
  <si>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</si>
  <si>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</si>
  <si>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</si>
  <si>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</si>
  <si>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</si>
  <si>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</si>
  <si>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</si>
  <si>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</si>
  <si>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</si>
  <si>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</si>
  <si>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</si>
  <si>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</si>
  <si>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</si>
  <si>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</si>
  <si>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</si>
  <si>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</si>
  <si>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</si>
  <si>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</si>
  <si>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</si>
  <si>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</si>
  <si>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</si>
  <si>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</si>
  <si>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</si>
  <si>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</si>
  <si>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</si>
  <si>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</si>
  <si>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</si>
  <si>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</si>
  <si>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</si>
  <si>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</si>
  <si>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</si>
  <si>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</si>
  <si>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</si>
  <si>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</si>
  <si>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</si>
  <si>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</si>
  <si>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</si>
  <si>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</si>
  <si>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</si>
  <si>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</si>
  <si>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</si>
  <si>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</si>
  <si>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</si>
  <si>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</si>
  <si>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</si>
  <si>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</si>
  <si>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</si>
  <si>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</si>
  <si>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</si>
  <si>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</si>
  <si>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</si>
  <si>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</si>
  <si>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</si>
  <si>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</si>
  <si>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</si>
  <si>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</si>
  <si>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</si>
  <si>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</si>
  <si>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</si>
  <si>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</si>
  <si>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</si>
  <si>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</si>
  <si>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</si>
  <si>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</si>
  <si>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</si>
  <si>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</si>
  <si>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</si>
  <si>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</si>
  <si>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</si>
  <si>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</si>
  <si>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</si>
  <si>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</si>
  <si>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</si>
  <si>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</si>
  <si>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</si>
  <si>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</si>
  <si>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</si>
  <si>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</si>
  <si>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</si>
  <si>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</si>
  <si>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</si>
  <si>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</si>
  <si>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</si>
  <si>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</si>
  <si>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</si>
  <si>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</si>
  <si>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</si>
  <si>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</si>
  <si>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</si>
  <si>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</si>
  <si>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</si>
  <si>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</si>
  <si>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</si>
  <si>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</si>
  <si>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</si>
  <si>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</si>
  <si>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</si>
  <si>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</si>
  <si>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</si>
  <si>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</si>
  <si>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</si>
  <si>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</si>
  <si>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</si>
  <si>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</si>
  <si>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</si>
  <si>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</si>
  <si>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</si>
  <si>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</si>
  <si>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</si>
  <si>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</si>
  <si>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</si>
  <si>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</si>
  <si>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</si>
  <si>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</si>
  <si>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</si>
  <si>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</si>
  <si>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</si>
  <si>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</si>
  <si>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</si>
  <si>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</si>
  <si>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</si>
  <si>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</si>
  <si>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</si>
  <si>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</si>
  <si>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</si>
  <si>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</si>
  <si>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</si>
  <si>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</si>
  <si>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</si>
  <si>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</si>
  <si>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</si>
  <si>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</si>
  <si>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</si>
  <si>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</si>
  <si>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</si>
  <si>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</si>
  <si>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</si>
  <si>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</si>
  <si>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</si>
  <si>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</si>
  <si>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</si>
  <si>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</si>
  <si>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</si>
  <si>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</si>
  <si>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</si>
  <si>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</si>
  <si>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</si>
  <si>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</si>
  <si>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</si>
  <si>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</si>
  <si>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</si>
  <si>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</si>
  <si>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</si>
  <si>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</si>
  <si>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</si>
  <si>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</si>
  <si>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</si>
  <si>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</si>
  <si>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</si>
  <si>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</si>
  <si>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</si>
  <si>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</si>
  <si>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</si>
  <si>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</si>
  <si>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</si>
  <si>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</si>
  <si>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</si>
  <si>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</si>
  <si>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</si>
  <si>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</si>
  <si>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</si>
  <si>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</si>
  <si>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</si>
  <si>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</si>
  <si>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</si>
  <si>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</si>
  <si>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</si>
  <si>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</si>
  <si>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</si>
  <si>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</si>
  <si>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</si>
  <si>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</si>
  <si>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</si>
  <si>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</si>
  <si>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</si>
  <si>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</si>
  <si>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</si>
  <si>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</si>
  <si>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</si>
  <si>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</si>
  <si>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</si>
  <si>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</si>
  <si>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</si>
  <si>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</si>
  <si>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</si>
  <si>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</si>
  <si>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</si>
  <si>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</si>
  <si>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</si>
  <si>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</si>
  <si>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</si>
  <si>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</si>
  <si>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</si>
  <si>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</si>
  <si>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</si>
  <si>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</si>
  <si>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</si>
  <si>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</si>
  <si>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</si>
  <si>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</si>
  <si>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</si>
  <si>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</si>
  <si>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</si>
  <si>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</si>
  <si>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</si>
  <si>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</si>
  <si>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</si>
  <si>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</si>
  <si>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</si>
  <si>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</si>
  <si>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</si>
  <si>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</si>
  <si>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</si>
  <si>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</si>
  <si>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</si>
  <si>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</si>
  <si>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</si>
  <si>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</si>
  <si>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</si>
  <si>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</si>
  <si>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</si>
  <si>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</si>
  <si>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</si>
  <si>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</si>
  <si>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</si>
  <si>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</si>
  <si>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</si>
  <si>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</si>
  <si>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</si>
  <si>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</si>
  <si>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</si>
  <si>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</si>
  <si>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</si>
  <si>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</si>
  <si>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</si>
  <si>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</si>
  <si>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</si>
  <si>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</si>
  <si>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</si>
  <si>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</si>
  <si>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</si>
  <si>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</si>
  <si>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</si>
  <si>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</si>
  <si>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</si>
  <si>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</si>
  <si>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</si>
  <si>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</si>
  <si>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</si>
  <si>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</si>
  <si>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</si>
  <si>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</si>
  <si>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</si>
  <si>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</si>
  <si>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</si>
  <si>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</si>
  <si>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</si>
  <si>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</si>
  <si>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</si>
  <si>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</si>
  <si>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</si>
  <si>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</si>
  <si>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</si>
  <si>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</si>
  <si>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</si>
  <si>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</si>
  <si>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</si>
  <si>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</si>
  <si>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</si>
  <si>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</si>
  <si>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</si>
  <si>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</si>
  <si>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</si>
  <si>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</si>
  <si>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</si>
  <si>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</si>
  <si>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</si>
  <si>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</si>
  <si>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</si>
  <si>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</si>
  <si>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</si>
  <si>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</si>
  <si>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</si>
  <si>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</si>
  <si>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</si>
  <si>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</si>
  <si>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</si>
  <si>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</si>
  <si>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</si>
  <si>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</si>
  <si>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</si>
  <si>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</si>
  <si>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</si>
  <si>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</si>
  <si>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</si>
  <si>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</si>
  <si>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</si>
  <si>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</si>
  <si>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</si>
  <si>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</si>
  <si>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</si>
  <si>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</si>
  <si>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</si>
  <si>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</si>
  <si>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</si>
  <si>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</si>
  <si>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</si>
  <si>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</si>
  <si>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</si>
  <si>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</si>
  <si>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</si>
  <si>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</si>
  <si>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</si>
  <si>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</si>
  <si>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</si>
  <si>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</si>
  <si>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</si>
  <si>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</si>
  <si>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</si>
  <si>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</si>
  <si>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</si>
  <si>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</si>
  <si>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</si>
  <si>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</si>
  <si>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</si>
  <si>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</si>
  <si>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</si>
  <si>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</si>
  <si>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</si>
  <si>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</si>
  <si>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</si>
  <si>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</si>
  <si>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</si>
  <si>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</si>
  <si>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</si>
  <si>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</si>
  <si>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</si>
  <si>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</si>
  <si>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</si>
  <si>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</si>
  <si>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</si>
  <si>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</si>
  <si>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</si>
  <si>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</si>
  <si>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</si>
  <si>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</si>
  <si>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</si>
  <si>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</si>
  <si>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</si>
  <si>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</si>
  <si>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</si>
  <si>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</si>
  <si>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</si>
  <si>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</si>
  <si>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</si>
  <si>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</si>
  <si>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</si>
  <si>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</si>
  <si>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</si>
  <si>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</si>
  <si>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</si>
  <si>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</si>
  <si>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</si>
  <si>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</si>
  <si>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</si>
  <si>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</si>
  <si>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</si>
  <si>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</si>
  <si>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</si>
  <si>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</si>
  <si>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</si>
  <si>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</si>
  <si>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</si>
  <si>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</si>
  <si>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</si>
  <si>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</si>
  <si>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</si>
  <si>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</si>
  <si>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</si>
  <si>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</si>
  <si>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</si>
  <si>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</si>
  <si>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</si>
  <si>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</si>
  <si>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</si>
  <si>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</si>
  <si>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</si>
  <si>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</si>
  <si>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</si>
  <si>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</si>
  <si>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</si>
  <si>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</si>
  <si>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</si>
  <si>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</si>
  <si>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</si>
  <si>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</si>
  <si>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</si>
  <si>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</si>
  <si>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</si>
  <si>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</si>
  <si>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</si>
  <si>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</si>
  <si>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</si>
  <si>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</si>
  <si>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</si>
  <si>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</si>
  <si>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</si>
  <si>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</si>
  <si>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</si>
  <si>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</si>
  <si>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</si>
  <si>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</si>
  <si>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</si>
  <si>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</si>
  <si>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</si>
  <si>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</si>
  <si>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</si>
  <si>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</si>
  <si>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</si>
  <si>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</si>
  <si>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</si>
  <si>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</si>
  <si>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</si>
  <si>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</si>
  <si>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</si>
  <si>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</si>
  <si>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</si>
  <si>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</si>
  <si>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</si>
  <si>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</si>
  <si>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</si>
  <si>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</si>
  <si>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</si>
  <si>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</si>
  <si>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</si>
  <si>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</si>
  <si>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</si>
  <si>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</si>
  <si>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</si>
  <si>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</si>
  <si>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</si>
  <si>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</si>
  <si>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</si>
  <si>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</si>
  <si>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</si>
  <si>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</si>
  <si>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</si>
  <si>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</si>
  <si>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</si>
  <si>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</si>
  <si>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</si>
  <si>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</si>
  <si>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</si>
  <si>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</si>
  <si>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</si>
  <si>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</si>
  <si>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</si>
  <si>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</si>
  <si>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</si>
  <si>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</si>
  <si>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</si>
  <si>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</si>
  <si>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</si>
  <si>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</si>
  <si>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</si>
  <si>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</si>
  <si>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</si>
  <si>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</si>
  <si>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</si>
  <si>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</si>
  <si>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</si>
  <si>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</si>
  <si>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</si>
  <si>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</si>
  <si>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</si>
  <si>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</si>
  <si>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</si>
  <si>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</si>
  <si>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</si>
  <si>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</si>
  <si>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</si>
  <si>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</si>
  <si>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</si>
  <si>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</si>
  <si>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</si>
  <si>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</si>
  <si>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</si>
  <si>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</si>
  <si>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</si>
  <si>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</si>
  <si>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</si>
  <si>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</si>
  <si>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</si>
  <si>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</si>
  <si>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</si>
  <si>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</si>
  <si>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</si>
  <si>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</si>
  <si>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</si>
  <si>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</si>
  <si>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</si>
  <si>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</si>
  <si>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</si>
  <si>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</si>
  <si>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</si>
  <si>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</si>
  <si>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</si>
  <si>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</si>
  <si>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</si>
  <si>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</si>
  <si>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</si>
  <si>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</si>
  <si>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</si>
  <si>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</si>
  <si>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</si>
  <si>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</si>
  <si>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</si>
  <si>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</si>
  <si>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</si>
  <si>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</si>
  <si>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</si>
  <si>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</si>
  <si>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</si>
  <si>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</si>
  <si>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</si>
  <si>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</si>
  <si>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</si>
  <si>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</si>
  <si>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</si>
  <si>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</si>
  <si>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</si>
  <si>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</si>
  <si>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</si>
  <si>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</si>
  <si>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</si>
  <si>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</si>
  <si>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</si>
  <si>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</si>
  <si>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</si>
  <si>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</si>
  <si>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</si>
  <si>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</si>
  <si>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</si>
  <si>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</si>
  <si>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</si>
  <si>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</si>
  <si>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</si>
  <si>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</si>
  <si>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</si>
  <si>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</si>
  <si>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</si>
  <si>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</si>
  <si>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</si>
  <si>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</si>
  <si>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</si>
  <si>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</si>
  <si>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</si>
  <si>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</si>
  <si>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</si>
  <si>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</si>
  <si>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</si>
  <si>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</si>
  <si>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</si>
  <si>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</si>
  <si>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</si>
  <si>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</si>
  <si>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</si>
  <si>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</si>
  <si>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</si>
  <si>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</si>
  <si>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</si>
  <si>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</si>
  <si>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</si>
  <si>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</si>
  <si>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</si>
  <si>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</si>
  <si>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</si>
  <si>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</si>
  <si>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</si>
  <si>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</si>
  <si>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</si>
  <si>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</si>
  <si>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</si>
  <si>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</si>
  <si>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</si>
  <si>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</si>
  <si>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</si>
  <si>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</si>
  <si>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</si>
  <si>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</si>
  <si>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</si>
  <si>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</si>
  <si>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</si>
  <si>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</si>
  <si>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</si>
  <si>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</si>
  <si>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</si>
  <si>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</si>
  <si>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</si>
  <si>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</si>
  <si>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</si>
  <si>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</si>
  <si>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</si>
  <si>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</si>
  <si>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</si>
  <si>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</si>
  <si>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</si>
  <si>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</si>
  <si>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</si>
  <si>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</si>
  <si>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</si>
  <si>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</si>
  <si>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</si>
  <si>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</si>
  <si>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</si>
  <si>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</si>
  <si>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</si>
  <si>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</si>
  <si>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</si>
  <si>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</si>
  <si>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</si>
  <si>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</si>
  <si>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</si>
  <si>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</si>
  <si>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</si>
  <si>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</si>
  <si>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</si>
  <si>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</si>
  <si>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</si>
  <si>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</si>
  <si>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</si>
  <si>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</si>
  <si>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</si>
  <si>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</si>
  <si>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</si>
  <si>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</si>
  <si>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</si>
  <si>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</si>
  <si>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</si>
  <si>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</si>
  <si>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</si>
  <si>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</si>
  <si>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</si>
  <si>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</si>
  <si>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</si>
  <si>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</si>
  <si>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</si>
  <si>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</si>
  <si>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</si>
  <si>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</si>
  <si>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</si>
  <si>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</si>
  <si>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</si>
  <si>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</si>
  <si>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</si>
  <si>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</si>
  <si>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</si>
  <si>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</si>
  <si>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</si>
  <si>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</si>
  <si>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</si>
  <si>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</si>
  <si>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</si>
  <si>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</si>
  <si>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</si>
  <si>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</si>
  <si>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</si>
  <si>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</si>
  <si>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</si>
  <si>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</si>
  <si>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</si>
  <si>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</si>
  <si>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</si>
  <si>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</si>
  <si>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</si>
  <si>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</si>
  <si>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</si>
  <si>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</si>
  <si>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</si>
  <si>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</si>
  <si>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</si>
  <si>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</si>
  <si>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</si>
  <si>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</si>
  <si>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</si>
  <si>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</si>
  <si>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</si>
  <si>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</si>
  <si>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</si>
  <si>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</si>
  <si>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</si>
  <si>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</si>
  <si>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</si>
  <si>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</si>
  <si>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</si>
  <si>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</si>
  <si>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</si>
  <si>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</si>
  <si>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</si>
  <si>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</si>
  <si>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</si>
  <si>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</si>
  <si>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</si>
  <si>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</si>
  <si>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</si>
  <si>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</si>
  <si>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</si>
  <si>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</si>
  <si>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</si>
  <si>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</si>
  <si>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</si>
  <si>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</si>
  <si>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</si>
  <si>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</si>
  <si>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</si>
  <si>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</si>
  <si>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</si>
  <si>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</si>
  <si>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</si>
  <si>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</si>
  <si>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</si>
  <si>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</si>
  <si>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</si>
  <si>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</si>
  <si>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</si>
  <si>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</si>
  <si>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</si>
  <si>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</si>
  <si>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</si>
  <si>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</si>
  <si>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</si>
  <si>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</si>
  <si>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</si>
  <si>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</si>
  <si>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</si>
  <si>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</si>
  <si>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</si>
  <si>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</si>
  <si>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</si>
  <si>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</si>
  <si>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</si>
  <si>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</si>
  <si>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</si>
  <si>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</si>
  <si>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</si>
  <si>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</si>
  <si>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</si>
  <si>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</si>
  <si>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</si>
  <si>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</si>
  <si>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</si>
  <si>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</si>
  <si>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</si>
  <si>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</si>
  <si>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</si>
  <si>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</si>
  <si>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</si>
  <si>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</si>
  <si>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</si>
  <si>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</si>
  <si>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</si>
  <si>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</si>
  <si>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</si>
  <si>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</si>
  <si>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</si>
  <si>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</si>
  <si>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</si>
  <si>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</si>
  <si>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</si>
  <si>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</si>
  <si>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</si>
  <si>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</si>
  <si>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</si>
  <si>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</si>
  <si>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</si>
  <si>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</si>
  <si>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</si>
  <si>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</si>
  <si>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</si>
  <si>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</si>
  <si>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</si>
  <si>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</si>
  <si>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</si>
  <si>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</si>
  <si>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</si>
  <si>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</si>
  <si>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</si>
  <si>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</si>
  <si>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</si>
  <si>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</si>
  <si>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</si>
  <si>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</si>
  <si>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</si>
  <si>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</si>
  <si>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</si>
  <si>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</si>
  <si>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</si>
  <si>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</si>
  <si>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</si>
  <si>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</si>
  <si>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</si>
  <si>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</si>
  <si>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</si>
  <si>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</si>
  <si>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</si>
  <si>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</si>
  <si>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</si>
  <si>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</si>
  <si>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</si>
  <si>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</si>
  <si>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</si>
  <si>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</si>
  <si>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</si>
  <si>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</si>
  <si>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</si>
  <si>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</si>
  <si>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</si>
  <si>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</si>
  <si>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</si>
  <si>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</si>
  <si>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</si>
  <si>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</si>
  <si>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</si>
  <si>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</si>
  <si>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</si>
  <si>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</si>
  <si>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</si>
  <si>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</si>
  <si>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</si>
  <si>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</si>
  <si>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</si>
  <si>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</si>
  <si>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</si>
  <si>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</si>
  <si>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</si>
  <si>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</si>
  <si>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</si>
  <si>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</si>
  <si>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</si>
  <si>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</si>
  <si>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</si>
  <si>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</si>
  <si>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</si>
  <si>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</si>
  <si>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</si>
  <si>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</si>
  <si>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</si>
  <si>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</si>
  <si>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</si>
  <si>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</si>
  <si>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</si>
  <si>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</si>
  <si>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</si>
  <si>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</si>
  <si>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</si>
  <si>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</si>
  <si>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</si>
  <si>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</si>
  <si>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</si>
  <si>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</si>
  <si>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</si>
  <si>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</si>
  <si>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</si>
  <si>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</si>
  <si>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</si>
  <si>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</si>
  <si>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</si>
  <si>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</si>
  <si>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</si>
  <si>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</si>
  <si>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</si>
  <si>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</si>
  <si>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</si>
  <si>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</si>
  <si>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</si>
  <si>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</si>
  <si>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</si>
  <si>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</si>
  <si>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</si>
  <si>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</si>
  <si>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</si>
  <si>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</si>
  <si>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</si>
  <si>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</si>
  <si>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</si>
  <si>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</si>
  <si>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</si>
  <si>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</si>
  <si>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</si>
  <si>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</si>
  <si>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</si>
  <si>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</si>
  <si>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</si>
  <si>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</si>
  <si>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</si>
  <si>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</si>
  <si>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</si>
  <si>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</si>
  <si>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</si>
  <si>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</si>
  <si>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</si>
  <si>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</si>
  <si>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</si>
  <si>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</si>
  <si>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</si>
  <si>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</si>
  <si>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</si>
  <si>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</si>
  <si>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</si>
  <si>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</si>
  <si>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</si>
  <si>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</si>
  <si>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</si>
  <si>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</si>
  <si>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</si>
  <si>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</si>
  <si>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</si>
  <si>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</si>
  <si>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</si>
  <si>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</si>
  <si>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</si>
  <si>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</si>
  <si>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</si>
  <si>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</si>
  <si>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</si>
  <si>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</si>
  <si>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</si>
  <si>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</si>
  <si>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</si>
  <si>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</si>
  <si>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</si>
  <si>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</si>
  <si>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</si>
  <si>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</si>
  <si>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</si>
  <si>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</si>
  <si>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</si>
  <si>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</si>
  <si>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</si>
  <si>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</si>
  <si>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</si>
  <si>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</si>
  <si>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</si>
  <si>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</si>
  <si>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</si>
  <si>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</si>
  <si>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</si>
  <si>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</si>
  <si>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</si>
  <si>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</si>
  <si>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</si>
  <si>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</si>
  <si>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</si>
  <si>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</si>
  <si>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</si>
  <si>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</si>
  <si>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</si>
  <si>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</si>
  <si>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</si>
  <si>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</si>
  <si>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</si>
  <si>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</si>
  <si>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</si>
  <si>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</si>
  <si>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</si>
  <si>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</si>
  <si>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</si>
  <si>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</si>
  <si>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</si>
  <si>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</si>
  <si>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</si>
  <si>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</si>
  <si>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</si>
  <si>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</si>
  <si>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</si>
  <si>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</si>
  <si>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</si>
  <si>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</si>
  <si>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</si>
  <si>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</si>
  <si>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</si>
  <si>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</si>
  <si>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</si>
  <si>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</si>
  <si>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</si>
  <si>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</si>
  <si>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</si>
  <si>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</si>
  <si>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</si>
  <si>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</si>
  <si>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</si>
  <si>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</si>
  <si>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</si>
  <si>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</si>
  <si>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</si>
  <si>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</si>
  <si>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</si>
  <si>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</si>
  <si>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</si>
  <si>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</si>
  <si>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</si>
  <si>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</si>
  <si>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</si>
  <si>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</si>
  <si>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</si>
  <si>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</si>
  <si>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</si>
  <si>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</si>
  <si>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</si>
  <si>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</si>
  <si>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</si>
  <si>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</si>
  <si>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</si>
  <si>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</si>
  <si>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</si>
  <si>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</si>
  <si>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</si>
  <si>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</si>
  <si>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</si>
  <si>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</si>
  <si>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</si>
  <si>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</si>
  <si>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</si>
  <si>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</si>
  <si>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</si>
  <si>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</si>
  <si>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</si>
  <si>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</si>
  <si>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</si>
  <si>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</si>
  <si>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</si>
  <si>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</si>
  <si>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</si>
  <si>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</si>
  <si>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</si>
  <si>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</si>
  <si>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</si>
  <si>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</si>
  <si>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</si>
  <si>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</si>
  <si>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</si>
  <si>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</si>
  <si>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</si>
  <si>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</si>
  <si>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</si>
  <si>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</si>
  <si>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</si>
  <si>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</si>
  <si>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</si>
  <si>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</si>
  <si>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</si>
  <si>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</si>
  <si>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</si>
  <si>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</si>
  <si>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</si>
  <si>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</si>
  <si>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</si>
  <si>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</si>
  <si>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</si>
  <si>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</si>
  <si>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</si>
  <si>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</si>
  <si>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</si>
  <si>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</si>
  <si>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</si>
  <si>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</si>
  <si>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</si>
  <si>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</si>
  <si>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</si>
  <si>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</si>
  <si>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</si>
  <si>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</si>
  <si>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</si>
  <si>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</si>
  <si>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</si>
  <si>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</si>
  <si>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</si>
  <si>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</si>
  <si>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</si>
  <si>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</si>
  <si>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</si>
  <si>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</si>
  <si>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</si>
  <si>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</si>
  <si>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</si>
  <si>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</si>
  <si>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</si>
  <si>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</si>
  <si>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</si>
  <si>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</si>
  <si>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</si>
  <si>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</si>
  <si>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</si>
  <si>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</si>
  <si>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</si>
  <si>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</si>
  <si>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</si>
  <si>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</si>
  <si>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</si>
  <si>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</si>
  <si>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</si>
  <si>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</si>
  <si>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</si>
  <si>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</si>
  <si>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</si>
  <si>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</si>
  <si>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</si>
  <si>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</si>
  <si>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</si>
  <si>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</si>
  <si>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</si>
  <si>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</si>
  <si>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</si>
  <si>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</si>
  <si>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</si>
  <si>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</si>
  <si>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</si>
  <si>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</si>
  <si>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</si>
  <si>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</si>
  <si>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</si>
  <si>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</si>
  <si>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</si>
  <si>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</si>
  <si>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</si>
  <si>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</si>
  <si>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</si>
  <si>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</si>
  <si>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</si>
  <si>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</si>
  <si>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</si>
  <si>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</si>
  <si>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</si>
  <si>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</si>
  <si>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</si>
  <si>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</si>
  <si>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</si>
  <si>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</si>
  <si>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</si>
  <si>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</si>
  <si>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</si>
  <si>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</si>
  <si>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</si>
  <si>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</si>
  <si>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</si>
  <si>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</si>
  <si>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</si>
  <si>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</si>
  <si>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</si>
  <si>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</si>
  <si>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</si>
  <si>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</si>
  <si>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</si>
  <si>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</si>
  <si>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</si>
  <si>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</si>
  <si>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</si>
  <si>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</si>
  <si>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</si>
  <si>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</si>
  <si>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</si>
  <si>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</si>
  <si>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</si>
  <si>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</si>
  <si>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</si>
  <si>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</si>
  <si>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</si>
  <si>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</si>
  <si>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</si>
  <si>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</si>
  <si>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</si>
  <si>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</si>
  <si>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</si>
  <si>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</si>
  <si>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</si>
  <si>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</si>
  <si>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</si>
  <si>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</si>
  <si>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</si>
  <si>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</si>
  <si>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</si>
  <si>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</si>
  <si>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</si>
  <si>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</si>
  <si>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</si>
  <si>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</si>
  <si>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</si>
  <si>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</si>
  <si>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</si>
  <si>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</si>
  <si>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</si>
  <si>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</si>
  <si>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</si>
  <si>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</si>
  <si>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</si>
  <si>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</si>
  <si>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</si>
  <si>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</si>
  <si>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</si>
  <si>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</si>
  <si>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</si>
  <si>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</si>
  <si>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</si>
  <si>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</si>
  <si>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</si>
  <si>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</si>
  <si>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</si>
  <si>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</si>
  <si>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</si>
  <si>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</si>
  <si>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</si>
  <si>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</si>
  <si>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</si>
  <si>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</si>
  <si>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</si>
  <si>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</si>
  <si>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</si>
  <si>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</si>
  <si>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</si>
  <si>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</si>
  <si>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</si>
  <si>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</si>
  <si>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</si>
  <si>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</si>
  <si>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</si>
  <si>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</si>
  <si>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</si>
  <si>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</si>
  <si>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</si>
  <si>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</si>
  <si>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</si>
  <si>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</si>
  <si>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</si>
  <si>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</si>
  <si>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</si>
  <si>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</si>
  <si>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</si>
  <si>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</si>
  <si>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</si>
  <si>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</si>
  <si>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</si>
  <si>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</si>
  <si>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</si>
  <si>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</si>
  <si>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</si>
  <si>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</si>
  <si>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</si>
  <si>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</si>
  <si>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</si>
  <si>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</si>
  <si>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</si>
  <si>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</si>
  <si>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</si>
  <si>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</si>
  <si>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</si>
  <si>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</si>
  <si>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</si>
  <si>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</si>
  <si>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</si>
  <si>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</si>
  <si>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</si>
  <si>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</si>
  <si>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</si>
  <si>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</si>
  <si>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</si>
  <si>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</si>
  <si>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</si>
  <si>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</si>
  <si>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</si>
  <si>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</si>
  <si>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</si>
  <si>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</si>
  <si>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</si>
  <si>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</si>
  <si>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</si>
  <si>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</si>
  <si>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</si>
  <si>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</si>
  <si>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</si>
  <si>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</si>
  <si>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</si>
  <si>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</si>
  <si>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</si>
  <si>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</si>
  <si>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</si>
  <si>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</si>
  <si>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</si>
  <si>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</si>
  <si>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</si>
  <si>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</si>
  <si>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</si>
  <si>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</si>
  <si>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</si>
  <si>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</si>
  <si>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</si>
  <si>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</si>
  <si>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</si>
  <si>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</si>
  <si>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</si>
  <si>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</si>
  <si>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</si>
  <si>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</si>
  <si>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</si>
  <si>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</si>
  <si>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</si>
  <si>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</si>
  <si>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</si>
  <si>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</si>
  <si>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</si>
  <si>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</si>
  <si>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</si>
  <si>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</si>
  <si>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</si>
  <si>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</si>
  <si>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</si>
  <si>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</si>
  <si>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</si>
  <si>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</si>
  <si>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</si>
  <si>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</si>
  <si>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</si>
  <si>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</si>
  <si>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</si>
  <si>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</si>
  <si>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</si>
  <si>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</si>
  <si>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</si>
  <si>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</si>
  <si>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</si>
  <si>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</si>
  <si>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</si>
  <si>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</si>
  <si>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</si>
  <si>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</si>
  <si>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</si>
  <si>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</si>
  <si>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</si>
  <si>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</si>
  <si>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</si>
  <si>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</si>
  <si>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</si>
  <si>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</si>
  <si>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</si>
  <si>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</si>
  <si>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</si>
  <si>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</si>
  <si>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</si>
  <si>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</si>
  <si>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</si>
  <si>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</si>
  <si>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</si>
  <si>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</si>
  <si>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</si>
  <si>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</si>
  <si>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</si>
  <si>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</si>
  <si>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</si>
  <si>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</si>
  <si>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</si>
  <si>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</si>
  <si>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</si>
  <si>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</si>
  <si>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</si>
  <si>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</si>
  <si>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</si>
  <si>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</si>
  <si>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</si>
  <si>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</si>
  <si>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</si>
  <si>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</si>
  <si>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</si>
  <si>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</si>
  <si>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</si>
  <si>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</si>
  <si>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</si>
  <si>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</si>
  <si>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</si>
  <si>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</si>
  <si>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</si>
  <si>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</si>
  <si>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</si>
  <si>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</si>
  <si>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</si>
  <si>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</si>
  <si>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</si>
  <si>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</si>
  <si>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</si>
  <si>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</si>
  <si>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</si>
  <si>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</si>
  <si>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</si>
  <si>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</si>
  <si>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</si>
  <si>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</si>
  <si>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</si>
  <si>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</si>
  <si>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</si>
  <si>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</si>
  <si>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</si>
  <si>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</si>
  <si>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</si>
  <si>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</si>
  <si>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</si>
  <si>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</si>
  <si>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</si>
  <si>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</si>
  <si>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</si>
  <si>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</si>
  <si>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</si>
  <si>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</si>
  <si>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</si>
  <si>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</si>
  <si>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</si>
  <si>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</si>
  <si>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</si>
  <si>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</si>
  <si>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</si>
  <si>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</si>
  <si>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</si>
  <si>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</si>
  <si>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</si>
  <si>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</si>
  <si>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</si>
  <si>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</si>
  <si>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</si>
  <si>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</si>
  <si>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</si>
  <si>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</si>
  <si>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</si>
  <si>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</si>
  <si>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</si>
  <si>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</si>
  <si>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</si>
  <si>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</si>
  <si>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</si>
  <si>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</si>
  <si>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</si>
  <si>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</si>
  <si>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</si>
  <si>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</si>
  <si>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</si>
  <si>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</si>
  <si>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</si>
  <si>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</si>
  <si>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</si>
  <si>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</si>
  <si>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</si>
  <si>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</si>
  <si>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</si>
  <si>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</si>
  <si>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</si>
  <si>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</si>
  <si>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</si>
  <si>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</si>
  <si>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</si>
  <si>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</si>
  <si>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</si>
  <si>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</si>
  <si>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</si>
  <si>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</si>
  <si>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</si>
  <si>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</si>
  <si>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</si>
  <si>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</si>
  <si>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</si>
  <si>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</si>
  <si>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</si>
  <si>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</si>
  <si>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</si>
  <si>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</si>
  <si>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</si>
  <si>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</si>
  <si>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</si>
  <si>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</si>
  <si>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</si>
  <si>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</si>
  <si>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</si>
  <si>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</si>
  <si>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</si>
  <si>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</si>
  <si>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</si>
  <si>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</si>
  <si>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</si>
  <si>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</si>
  <si>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</si>
  <si>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</si>
  <si>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</si>
  <si>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</si>
  <si>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</si>
  <si>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</si>
  <si>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</si>
  <si>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</si>
  <si>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</si>
  <si>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</si>
  <si>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</si>
  <si>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</si>
  <si>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</si>
  <si>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</si>
  <si>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</si>
  <si>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</si>
  <si>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</si>
  <si>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</si>
  <si>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</si>
  <si>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</si>
  <si>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</si>
  <si>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</si>
  <si>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</si>
  <si>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</si>
  <si>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</si>
  <si>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</si>
  <si>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</si>
  <si>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</si>
  <si>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</si>
  <si>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</si>
  <si>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</si>
  <si>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</si>
  <si>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</si>
  <si>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</si>
  <si>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</si>
  <si>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</si>
  <si>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</si>
  <si>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</si>
  <si>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</si>
  <si>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</si>
  <si>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</si>
  <si>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</si>
  <si>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</si>
  <si>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</si>
  <si>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</si>
  <si>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</si>
  <si>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</si>
  <si>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</si>
  <si>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</si>
  <si>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</si>
  <si>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</si>
  <si>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</si>
  <si>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</si>
  <si>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</si>
  <si>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</si>
  <si>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</si>
  <si>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</si>
  <si>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</si>
  <si>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</si>
  <si>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</si>
  <si>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</si>
  <si>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</si>
  <si>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</si>
  <si>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</si>
  <si>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</si>
  <si>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</si>
  <si>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</si>
  <si>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</si>
  <si>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</si>
  <si>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</si>
  <si>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</si>
  <si>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</si>
  <si>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</si>
  <si>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</si>
  <si>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</si>
  <si>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</si>
  <si>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</si>
  <si>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</si>
  <si>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</si>
  <si>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</si>
  <si>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</si>
  <si>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</si>
  <si>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</si>
  <si>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</si>
  <si>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</si>
  <si>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</si>
  <si>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</si>
  <si>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</si>
  <si>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</si>
  <si>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</si>
  <si>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</si>
  <si>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</si>
  <si>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</si>
  <si>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</si>
  <si>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</si>
  <si>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</si>
  <si>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</si>
  <si>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</si>
  <si>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</si>
  <si>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</si>
  <si>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</si>
  <si>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</si>
  <si>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</si>
  <si>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</si>
  <si>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</si>
  <si>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</si>
  <si>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</si>
  <si>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</si>
  <si>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</si>
  <si>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</si>
  <si>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</si>
  <si>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</si>
  <si>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</si>
  <si>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</si>
  <si>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</si>
  <si>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</si>
  <si>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</si>
  <si>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</si>
  <si>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</si>
  <si>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</si>
  <si>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</si>
  <si>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</si>
  <si>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</si>
  <si>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</si>
  <si>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</si>
  <si>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</si>
  <si>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</si>
  <si>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</si>
  <si>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</si>
  <si>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</si>
  <si>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</si>
  <si>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</si>
  <si>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</si>
  <si>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</si>
  <si>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</si>
  <si>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</si>
  <si>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</si>
  <si>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</si>
  <si>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</si>
  <si>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</si>
  <si>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</si>
  <si>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</si>
  <si>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</si>
  <si>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</si>
  <si>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</si>
  <si>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</si>
  <si>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</si>
  <si>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</si>
  <si>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</si>
  <si>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</si>
  <si>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</si>
  <si>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</si>
  <si>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</si>
  <si>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</si>
  <si>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</si>
  <si>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</si>
  <si>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</si>
  <si>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</si>
  <si>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</si>
  <si>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</si>
  <si>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</si>
  <si>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</si>
  <si>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</si>
  <si>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</si>
  <si>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</si>
  <si>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</si>
  <si>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</si>
  <si>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</si>
  <si>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</si>
  <si>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</si>
  <si>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</si>
  <si>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</si>
  <si>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</si>
  <si>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</si>
  <si>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</si>
  <si>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</si>
  <si>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</si>
  <si>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</si>
  <si>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</si>
  <si>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</si>
  <si>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</si>
  <si>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</si>
  <si>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</si>
  <si>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</si>
  <si>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</si>
  <si>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</si>
  <si>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</si>
  <si>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</si>
  <si>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</si>
  <si>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</si>
  <si>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</si>
  <si>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</si>
  <si>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</si>
  <si>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</si>
  <si>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</si>
  <si>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</si>
  <si>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</si>
  <si>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</si>
  <si>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</si>
  <si>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</si>
  <si>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</si>
  <si>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</si>
  <si>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</si>
  <si>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</si>
  <si>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</si>
  <si>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</si>
  <si>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</si>
  <si>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</si>
  <si>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</si>
  <si>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</si>
  <si>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</si>
  <si>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</si>
  <si>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</si>
  <si>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</si>
  <si>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</si>
  <si>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</si>
  <si>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</si>
  <si>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</si>
  <si>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</si>
  <si>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</si>
  <si>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</si>
  <si>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</si>
  <si>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</si>
  <si>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</si>
  <si>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</si>
  <si>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</si>
  <si>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</si>
  <si>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</si>
  <si>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</si>
  <si>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</si>
  <si>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</si>
  <si>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</si>
  <si>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</si>
  <si>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</si>
  <si>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</si>
  <si>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</si>
  <si>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</si>
  <si>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</si>
  <si>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</si>
  <si>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</si>
  <si>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</si>
  <si>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</si>
  <si>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</si>
  <si>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</si>
  <si>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</si>
  <si>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</si>
  <si>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</si>
  <si>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</si>
  <si>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</si>
  <si>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</si>
  <si>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</si>
  <si>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</si>
  <si>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</si>
  <si>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</si>
  <si>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</si>
  <si>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</si>
  <si>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</si>
  <si>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</si>
  <si>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</si>
  <si>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</si>
  <si>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</si>
  <si>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</si>
  <si>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</si>
  <si>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</si>
  <si>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</si>
  <si>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</si>
  <si>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</si>
  <si>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</si>
  <si>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</si>
  <si>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</si>
  <si>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</si>
  <si>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</si>
  <si>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</si>
  <si>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</si>
  <si>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</si>
  <si>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</si>
  <si>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</si>
  <si>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</si>
  <si>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</si>
  <si>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</si>
  <si>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</si>
  <si>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</si>
  <si>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</si>
  <si>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</si>
  <si>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</si>
  <si>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</si>
  <si>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</si>
  <si>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</si>
  <si>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</si>
  <si>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</si>
  <si>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</si>
  <si>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</si>
  <si>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</si>
  <si>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</si>
  <si>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</si>
  <si>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</si>
  <si>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</si>
  <si>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</si>
  <si>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</si>
  <si>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</si>
  <si>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</si>
  <si>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</si>
  <si>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</si>
  <si>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</si>
  <si>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</si>
  <si>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</si>
  <si>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</si>
  <si>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</si>
  <si>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</si>
  <si>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</si>
  <si>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</si>
  <si>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</si>
  <si>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</si>
  <si>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</si>
  <si>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</si>
  <si>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</si>
  <si>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</si>
  <si>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</si>
  <si>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</si>
  <si>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</si>
  <si>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</si>
  <si>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</si>
  <si>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</si>
  <si>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</si>
  <si>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</si>
  <si>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</si>
  <si>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</si>
  <si>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</si>
  <si>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</si>
  <si>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</si>
  <si>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</si>
  <si>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</si>
  <si>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</si>
  <si>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</si>
  <si>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</si>
  <si>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</si>
  <si>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</si>
  <si>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</si>
  <si>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</si>
  <si>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</si>
  <si>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</si>
  <si>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</si>
  <si>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</si>
  <si>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</si>
  <si>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</si>
  <si>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</si>
  <si>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</si>
  <si>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</si>
  <si>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</si>
  <si>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</si>
  <si>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</si>
  <si>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</si>
  <si>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</si>
  <si>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</si>
  <si>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</si>
  <si>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</si>
  <si>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</si>
  <si>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</si>
  <si>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</si>
  <si>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</si>
  <si>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</si>
  <si>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</si>
  <si>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</si>
  <si>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</si>
  <si>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</si>
  <si>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</si>
  <si>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</si>
  <si>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</si>
  <si>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</si>
  <si>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</si>
  <si>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</si>
  <si>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</si>
  <si>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</si>
  <si>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</si>
  <si>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</si>
  <si>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</si>
  <si>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</si>
  <si>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</si>
  <si>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</si>
  <si>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</si>
  <si>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</si>
  <si>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</si>
  <si>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</si>
  <si>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</si>
  <si>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</si>
  <si>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</si>
  <si>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</si>
  <si>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</si>
  <si>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</si>
  <si>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</si>
  <si>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</si>
  <si>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</si>
  <si>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</si>
  <si>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</si>
  <si>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</si>
  <si>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</si>
  <si>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</si>
  <si>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</si>
  <si>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</si>
  <si>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</si>
  <si>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</si>
  <si>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</si>
  <si>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</si>
  <si>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</si>
  <si>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</si>
  <si>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</si>
  <si>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</si>
  <si>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</si>
  <si>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</si>
  <si>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</si>
  <si>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</si>
  <si>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</si>
  <si>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</si>
  <si>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</si>
  <si>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</si>
  <si>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</si>
  <si>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</si>
  <si>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</si>
  <si>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</si>
  <si>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</si>
  <si>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</si>
  <si>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</si>
  <si>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</si>
  <si>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</si>
  <si>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</si>
  <si>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</si>
  <si>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</si>
  <si>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</si>
  <si>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</si>
  <si>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</si>
  <si>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</si>
  <si>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</si>
  <si>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</si>
  <si>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</si>
  <si>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</si>
  <si>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</si>
  <si>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</si>
  <si>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</si>
  <si>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</si>
  <si>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</si>
  <si>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</si>
  <si>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</si>
  <si>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</si>
  <si>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</si>
  <si>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</si>
  <si>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</si>
  <si>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</si>
  <si>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</si>
  <si>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</si>
  <si>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</si>
  <si>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</si>
  <si>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</si>
  <si>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</si>
  <si>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</si>
  <si>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</si>
  <si>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</si>
  <si>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</si>
  <si>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</si>
  <si>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</si>
  <si>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</si>
  <si>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</si>
  <si>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</si>
  <si>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</si>
  <si>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</si>
  <si>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</si>
  <si>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</si>
  <si>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</si>
  <si>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</si>
  <si>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</si>
  <si>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</si>
  <si>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</si>
  <si>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</si>
  <si>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</si>
  <si>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</si>
  <si>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</si>
  <si>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</si>
  <si>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</si>
  <si>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</si>
  <si>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</si>
  <si>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</si>
  <si>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</si>
  <si>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</si>
  <si>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</si>
  <si>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</si>
  <si>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</si>
  <si>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</si>
  <si>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</si>
  <si>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</si>
  <si>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</si>
  <si>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</si>
  <si>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</si>
  <si>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</si>
  <si>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</si>
  <si>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</si>
  <si>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</si>
  <si>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</si>
  <si>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</si>
  <si>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</si>
  <si>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</si>
  <si>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</si>
  <si>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</si>
  <si>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</si>
  <si>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</si>
  <si>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</si>
  <si>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</si>
  <si>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</si>
  <si>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</si>
  <si>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</si>
  <si>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</si>
  <si>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</si>
  <si>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</si>
  <si>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</si>
  <si>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</si>
  <si>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</si>
  <si>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</si>
  <si>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</si>
  <si>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</si>
  <si>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</si>
  <si>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</si>
  <si>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</si>
  <si>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</si>
  <si>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</si>
  <si>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</si>
  <si>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</si>
  <si>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</si>
  <si>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</si>
  <si>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</si>
  <si>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</si>
  <si>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</si>
  <si>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</si>
  <si>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</si>
  <si>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</si>
  <si>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</si>
  <si>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</si>
  <si>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</si>
  <si>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</si>
  <si>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</si>
  <si>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</si>
  <si>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</si>
  <si>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</si>
  <si>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</si>
  <si>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</si>
  <si>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</si>
  <si>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</si>
  <si>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</si>
  <si>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</si>
  <si>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</si>
  <si>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</si>
  <si>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</si>
  <si>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</si>
  <si>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</si>
  <si>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</si>
  <si>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</si>
  <si>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</si>
  <si>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</si>
  <si>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</si>
  <si>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</si>
  <si>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</si>
  <si>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</si>
  <si>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</si>
  <si>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</si>
  <si>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</si>
  <si>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</si>
  <si>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</si>
  <si>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</si>
  <si>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</si>
  <si>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</si>
  <si>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</si>
  <si>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</si>
  <si>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</si>
  <si>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</si>
  <si>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</si>
  <si>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</si>
  <si>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</si>
  <si>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</si>
  <si>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</si>
  <si>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</si>
  <si>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</si>
  <si>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</si>
  <si>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</si>
  <si>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</si>
  <si>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</si>
  <si>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</si>
  <si>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</si>
  <si>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</si>
  <si>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</si>
  <si>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</si>
  <si>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</si>
  <si>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</si>
  <si>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</si>
  <si>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</si>
  <si>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</si>
  <si>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</si>
  <si>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</si>
  <si>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</si>
  <si>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</si>
  <si>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</si>
  <si>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</si>
  <si>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</si>
  <si>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</si>
  <si>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</si>
  <si>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</si>
  <si>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</si>
  <si>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</si>
  <si>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</si>
  <si>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</si>
  <si>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</si>
  <si>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</si>
  <si>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</si>
  <si>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</si>
  <si>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</si>
  <si>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</si>
  <si>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</si>
  <si>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</si>
  <si>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</si>
  <si>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</si>
  <si>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</si>
  <si>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</si>
  <si>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</si>
  <si>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</si>
  <si>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</si>
  <si>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</si>
  <si>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</si>
  <si>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</si>
  <si>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</si>
  <si>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</si>
  <si>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</si>
  <si>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</si>
  <si>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</si>
  <si>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</si>
  <si>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</si>
  <si>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</si>
  <si>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</si>
  <si>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</si>
  <si>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</si>
  <si>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</si>
  <si>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</si>
  <si>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</si>
  <si>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</si>
  <si>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</si>
  <si>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</si>
  <si>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</si>
  <si>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</si>
  <si>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</si>
  <si>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</si>
  <si>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</si>
  <si>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</si>
  <si>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</si>
  <si>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</si>
  <si>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</si>
  <si>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</si>
  <si>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</si>
  <si>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</si>
  <si>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</si>
  <si>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</si>
  <si>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</si>
  <si>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</si>
  <si>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</si>
  <si>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</si>
  <si>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</si>
  <si>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</si>
  <si>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</si>
  <si>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</si>
  <si>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</si>
  <si>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</si>
  <si>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</si>
  <si>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</si>
  <si>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</si>
  <si>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</si>
  <si>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</si>
  <si>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</si>
  <si>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</si>
  <si>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</si>
  <si>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</si>
  <si>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</si>
  <si>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</si>
  <si>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</si>
  <si>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</si>
  <si>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</si>
  <si>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</si>
  <si>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</si>
  <si>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</si>
  <si>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</si>
  <si>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</si>
  <si>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</si>
  <si>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</si>
  <si>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</si>
  <si>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</si>
  <si>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</si>
  <si>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</si>
  <si>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</si>
  <si>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</si>
  <si>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</si>
  <si>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</si>
  <si>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</si>
  <si>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</si>
  <si>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</si>
  <si>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</si>
  <si>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</si>
  <si>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</si>
  <si>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</si>
  <si>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</si>
  <si>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</si>
  <si>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</si>
  <si>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</si>
  <si>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</si>
  <si>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</si>
  <si>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</si>
  <si>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</si>
  <si>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</si>
  <si>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</si>
  <si>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</si>
  <si>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</si>
  <si>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</si>
  <si>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</si>
  <si>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</si>
  <si>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</si>
  <si>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</si>
  <si>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</si>
  <si>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</si>
  <si>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</si>
  <si>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</si>
  <si>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</si>
  <si>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</si>
  <si>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</si>
  <si>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</si>
  <si>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</si>
  <si>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</si>
  <si>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</si>
  <si>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</si>
  <si>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</si>
  <si>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</si>
  <si>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</si>
  <si>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</si>
  <si>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</si>
  <si>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</si>
  <si>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</si>
  <si>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</si>
  <si>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</si>
  <si>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</si>
  <si>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</si>
  <si>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</si>
  <si>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</si>
  <si>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</si>
  <si>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</si>
  <si>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</si>
  <si>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</si>
  <si>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</si>
  <si>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</si>
  <si>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</si>
  <si>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</si>
  <si>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</si>
  <si>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</si>
  <si>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</si>
  <si>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</si>
  <si>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</si>
  <si>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</si>
  <si>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</si>
  <si>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</si>
  <si>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</si>
  <si>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</si>
  <si>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</si>
  <si>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</si>
  <si>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</si>
  <si>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</si>
  <si>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</si>
  <si>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</si>
  <si>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</si>
  <si>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</si>
  <si>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</si>
  <si>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</si>
  <si>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</si>
  <si>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</si>
  <si>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</si>
  <si>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</si>
  <si>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</si>
  <si>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</si>
  <si>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</si>
  <si>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</si>
  <si>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</si>
  <si>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</si>
  <si>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</si>
  <si>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</si>
  <si>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</si>
  <si>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</si>
  <si>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</si>
  <si>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</si>
  <si>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</si>
  <si>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</si>
  <si>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</si>
  <si>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</si>
  <si>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</si>
  <si>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</si>
  <si>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</si>
  <si>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</si>
  <si>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</si>
  <si>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</si>
  <si>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</si>
  <si>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</si>
  <si>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</si>
  <si>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</si>
  <si>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</si>
  <si>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</si>
  <si>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</si>
  <si>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</si>
  <si>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</si>
  <si>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</si>
  <si>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</si>
  <si>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</si>
  <si>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</si>
  <si>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</si>
  <si>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</si>
  <si>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</si>
  <si>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</si>
  <si>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</si>
  <si>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</si>
  <si>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</si>
  <si>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</si>
  <si>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</si>
  <si>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</si>
  <si>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</si>
  <si>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</si>
  <si>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</si>
  <si>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</si>
  <si>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</si>
  <si>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</si>
  <si>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</si>
  <si>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</si>
  <si>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</si>
  <si>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</si>
  <si>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</si>
  <si>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</si>
  <si>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</si>
  <si>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</si>
  <si>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</si>
  <si>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</si>
  <si>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</si>
  <si>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</si>
  <si>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</si>
  <si>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</si>
  <si>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</si>
  <si>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</si>
  <si>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</si>
  <si>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</si>
  <si>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</si>
  <si>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</si>
  <si>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</si>
  <si>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</si>
  <si>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</si>
  <si>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</si>
  <si>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</si>
  <si>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</si>
  <si>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</si>
  <si>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</si>
  <si>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</si>
  <si>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</si>
  <si>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</si>
  <si>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</si>
  <si>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</si>
  <si>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</si>
  <si>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</si>
  <si>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</si>
  <si>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</si>
  <si>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</si>
  <si>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</si>
  <si>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</si>
  <si>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</si>
  <si>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</si>
  <si>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</si>
  <si>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</si>
  <si>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</si>
  <si>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</si>
  <si>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</si>
  <si>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</si>
  <si>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</si>
  <si>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</si>
  <si>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</si>
  <si>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</si>
  <si>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</si>
  <si>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</si>
  <si>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</si>
  <si>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</si>
  <si>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</si>
  <si>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</si>
  <si>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</si>
  <si>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</si>
  <si>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</si>
  <si>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</si>
  <si>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</si>
  <si>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</si>
  <si>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</si>
  <si>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</si>
  <si>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</si>
  <si>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</si>
  <si>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</si>
  <si>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</si>
  <si>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</si>
  <si>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</si>
  <si>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</si>
  <si>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</si>
  <si>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</si>
  <si>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</si>
  <si>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</si>
  <si>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</si>
  <si>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</si>
  <si>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</si>
  <si>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</si>
  <si>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</si>
  <si>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</si>
  <si>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</si>
  <si>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</si>
  <si>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</si>
  <si>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</si>
  <si>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</si>
  <si>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</si>
  <si>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</si>
  <si>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</si>
  <si>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</si>
  <si>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</si>
  <si>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</si>
  <si>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</si>
  <si>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</si>
  <si>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</si>
  <si>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</si>
  <si>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</si>
  <si>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</si>
  <si>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</si>
  <si>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</si>
  <si>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</si>
  <si>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</si>
  <si>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</si>
  <si>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</si>
  <si>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</si>
  <si>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</si>
  <si>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</si>
  <si>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</si>
  <si>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</si>
  <si>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</si>
  <si>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</si>
  <si>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</si>
  <si>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</si>
  <si>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</si>
  <si>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</si>
  <si>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</si>
  <si>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</si>
  <si>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</si>
  <si>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</si>
  <si>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</si>
  <si>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</si>
  <si>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</si>
  <si>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</si>
  <si>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</si>
  <si>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</si>
  <si>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</si>
  <si>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</si>
  <si>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</si>
  <si>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</si>
  <si>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</si>
  <si>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</si>
  <si>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</si>
  <si>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</si>
  <si>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</si>
  <si>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</si>
  <si>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</si>
  <si>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</si>
  <si>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</si>
  <si>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</si>
  <si>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</si>
  <si>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</si>
  <si>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</si>
  <si>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</si>
  <si>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</si>
  <si>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</si>
  <si>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</si>
  <si>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</si>
  <si>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</si>
  <si>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</si>
  <si>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</si>
  <si>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</si>
  <si>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</si>
  <si>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</si>
  <si>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</si>
  <si>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</si>
  <si>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</si>
  <si>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</si>
  <si>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</si>
  <si>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</si>
  <si>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</si>
  <si>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</si>
  <si>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</si>
  <si>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</si>
  <si>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</si>
  <si>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</si>
  <si>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</si>
  <si>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</si>
  <si>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</si>
  <si>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</si>
  <si>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</si>
  <si>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</si>
  <si>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</si>
  <si>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</si>
  <si>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</si>
  <si>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</si>
  <si>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</si>
  <si>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</si>
  <si>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</si>
  <si>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</si>
  <si>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</si>
  <si>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</si>
  <si>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</si>
  <si>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</si>
  <si>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</si>
  <si>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</si>
  <si>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</si>
  <si>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</si>
  <si>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</si>
  <si>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</si>
  <si>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</si>
  <si>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</si>
  <si>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</si>
  <si>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</si>
  <si>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</si>
  <si>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</si>
  <si>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</si>
  <si>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</si>
  <si>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</si>
  <si>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</si>
  <si>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</si>
  <si>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</si>
  <si>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</si>
  <si>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</si>
  <si>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</si>
  <si>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</si>
  <si>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</si>
  <si>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</si>
  <si>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</si>
  <si>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</si>
  <si>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</si>
  <si>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</si>
  <si>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</si>
  <si>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</si>
  <si>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</si>
  <si>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</si>
  <si>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</si>
  <si>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</si>
  <si>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</si>
  <si>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</si>
  <si>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</si>
  <si>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</si>
  <si>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</si>
  <si>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</si>
  <si>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</si>
  <si>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</si>
  <si>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</si>
  <si>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</si>
  <si>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</si>
  <si>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</si>
  <si>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</si>
  <si>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</si>
  <si>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</si>
  <si>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</si>
  <si>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</si>
  <si>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</si>
  <si>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</si>
  <si>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</si>
  <si>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</si>
  <si>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</si>
  <si>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</si>
  <si>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</si>
  <si>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</si>
  <si>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</si>
  <si>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</si>
  <si>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</si>
  <si>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</si>
  <si>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</si>
  <si>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</si>
  <si>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</si>
  <si>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</si>
  <si>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</si>
  <si>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</si>
  <si>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</si>
  <si>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</si>
  <si>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</si>
  <si>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</si>
  <si>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</si>
  <si>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</si>
  <si>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</si>
  <si>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</si>
  <si>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</si>
  <si>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</si>
  <si>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</si>
  <si>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</si>
  <si>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</si>
  <si>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</si>
  <si>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</si>
  <si>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</si>
  <si>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</si>
  <si>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</si>
  <si>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</si>
  <si>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</si>
  <si>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</si>
  <si>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</si>
  <si>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</si>
  <si>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</si>
  <si>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</si>
  <si>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</si>
  <si>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</si>
  <si>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</si>
  <si>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</si>
  <si>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</si>
  <si>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</si>
  <si>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</si>
  <si>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</si>
  <si>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</si>
  <si>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</si>
  <si>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</si>
  <si>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</si>
  <si>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</si>
  <si>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</si>
  <si>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</si>
  <si>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</si>
  <si>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</si>
  <si>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</si>
  <si>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</si>
  <si>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</si>
  <si>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</si>
  <si>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</si>
  <si>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</si>
  <si>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</si>
  <si>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</si>
  <si>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</si>
  <si>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</si>
  <si>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</si>
  <si>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</si>
  <si>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</si>
  <si>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</si>
  <si>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</si>
  <si>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</si>
  <si>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</si>
  <si>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</si>
  <si>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</si>
  <si>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</si>
  <si>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</si>
  <si>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</si>
  <si>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</si>
  <si>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</si>
  <si>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</si>
  <si>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</si>
  <si>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</si>
  <si>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</si>
  <si>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</si>
  <si>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</si>
  <si>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</si>
  <si>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</si>
  <si>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</si>
  <si>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</si>
  <si>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</si>
  <si>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</si>
  <si>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</si>
  <si>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</si>
  <si>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</si>
  <si>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</si>
  <si>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</si>
  <si>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</si>
  <si>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</si>
  <si>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</si>
  <si>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</si>
  <si>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</si>
  <si>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</si>
  <si>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</si>
  <si>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</si>
  <si>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</si>
  <si>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</si>
  <si>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</si>
  <si>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</si>
  <si>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</si>
  <si>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</si>
  <si>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</si>
  <si>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</si>
  <si>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</si>
  <si>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</si>
  <si>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</si>
  <si>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</si>
  <si>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</si>
  <si>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</si>
  <si>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</si>
  <si>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</si>
  <si>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</si>
  <si>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</si>
  <si>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</si>
  <si>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</si>
  <si>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</si>
  <si>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</si>
  <si>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</si>
  <si>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</si>
  <si>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</si>
  <si>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</si>
  <si>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</si>
  <si>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</si>
  <si>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</si>
  <si>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</si>
  <si>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</si>
  <si>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</si>
  <si>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</si>
  <si>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</si>
  <si>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</si>
  <si>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</si>
  <si>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</si>
  <si>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</si>
  <si>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</si>
  <si>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</si>
  <si>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</si>
  <si>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</si>
  <si>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</si>
  <si>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</si>
  <si>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</si>
  <si>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</si>
  <si>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</si>
  <si>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</si>
  <si>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</si>
  <si>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</si>
  <si>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</si>
  <si>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</si>
  <si>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</si>
  <si>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</si>
  <si>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</si>
  <si>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</si>
  <si>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</si>
  <si>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</si>
  <si>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</si>
  <si>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</si>
  <si>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</si>
  <si>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</si>
  <si>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</si>
  <si>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</si>
  <si>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</si>
  <si>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</si>
  <si>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</si>
  <si>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</si>
  <si>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</si>
  <si>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</si>
  <si>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</si>
  <si>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</si>
  <si>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</si>
  <si>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</si>
  <si>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</si>
  <si>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</si>
  <si>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</si>
  <si>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</si>
  <si>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</si>
  <si>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</si>
  <si>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</si>
  <si>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</si>
  <si>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</si>
  <si>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</si>
  <si>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</si>
  <si>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</si>
  <si>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</si>
  <si>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</si>
  <si>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</si>
  <si>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</si>
  <si>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</si>
  <si>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</si>
  <si>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</si>
  <si>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</si>
  <si>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</si>
  <si>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</si>
  <si>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</si>
  <si>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</si>
  <si>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</si>
  <si>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</si>
  <si>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</si>
  <si>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</si>
  <si>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</si>
  <si>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</si>
  <si>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</si>
  <si>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</si>
  <si>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</si>
  <si>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</si>
  <si>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</si>
  <si>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</si>
  <si>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</si>
  <si>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</si>
  <si>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</si>
  <si>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</si>
  <si>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</si>
  <si>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</si>
  <si>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</si>
  <si>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</si>
  <si>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</si>
  <si>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</si>
  <si>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</si>
  <si>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</si>
  <si>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</si>
  <si>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</si>
  <si>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</si>
  <si>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</si>
  <si>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</si>
  <si>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</si>
  <si>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</si>
  <si>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</si>
  <si>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</si>
  <si>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</si>
  <si>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</si>
  <si>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</si>
  <si>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</si>
  <si>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</si>
  <si>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</si>
  <si>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</si>
  <si>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</si>
  <si>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</si>
  <si>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</si>
  <si>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</si>
  <si>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</si>
  <si>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</si>
  <si>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</si>
  <si>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</si>
  <si>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</si>
  <si>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</si>
  <si>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</si>
  <si>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</si>
  <si>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</si>
  <si>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</si>
  <si>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</si>
  <si>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</si>
  <si>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</si>
  <si>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</si>
  <si>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</si>
  <si>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</si>
  <si>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</si>
  <si>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</si>
  <si>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</si>
  <si>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</si>
  <si>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</si>
  <si>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</si>
  <si>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</si>
  <si>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</si>
  <si>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</si>
  <si>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</si>
  <si>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</si>
  <si>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</si>
  <si>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</si>
  <si>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</si>
  <si>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</si>
  <si>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</si>
  <si>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</si>
  <si>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</si>
  <si>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</si>
  <si>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</si>
  <si>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</si>
  <si>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</si>
  <si>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</si>
  <si>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</si>
  <si>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</si>
  <si>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</si>
  <si>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</si>
  <si>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</si>
  <si>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</si>
  <si>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</si>
  <si>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</si>
  <si>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</si>
  <si>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</si>
  <si>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</si>
  <si>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</si>
  <si>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</si>
  <si>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</si>
  <si>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</si>
  <si>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</si>
  <si>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</si>
  <si>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</si>
  <si>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</si>
  <si>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</si>
  <si>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</si>
  <si>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</si>
  <si>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</si>
  <si>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</si>
  <si>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</si>
  <si>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</si>
  <si>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</si>
  <si>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</si>
  <si>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</si>
  <si>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</si>
  <si>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</si>
  <si>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</si>
  <si>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</si>
  <si>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</si>
  <si>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</si>
  <si>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</si>
  <si>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</si>
  <si>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</si>
  <si>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</si>
  <si>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</si>
  <si>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</si>
  <si>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</si>
  <si>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</si>
  <si>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</si>
  <si>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</si>
  <si>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</si>
  <si>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</si>
  <si>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</si>
  <si>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</si>
  <si>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</si>
  <si>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</si>
  <si>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</si>
  <si>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</si>
  <si>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</si>
  <si>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</si>
  <si>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</si>
  <si>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</si>
  <si>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</si>
  <si>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</si>
  <si>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</si>
  <si>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</si>
  <si>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</si>
  <si>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</si>
  <si>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</si>
  <si>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</si>
  <si>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</si>
  <si>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</si>
  <si>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</si>
  <si>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</si>
  <si>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</si>
  <si>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</si>
  <si>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</si>
  <si>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</si>
  <si>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</si>
  <si>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</si>
  <si>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</si>
  <si>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</si>
  <si>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</si>
  <si>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</si>
  <si>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</si>
  <si>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</si>
  <si>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</si>
  <si>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</si>
  <si>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</si>
  <si>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</si>
  <si>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</si>
  <si>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</si>
  <si>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</si>
  <si>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</si>
  <si>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</si>
  <si>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</si>
  <si>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</si>
  <si>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</si>
  <si>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</si>
  <si>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</si>
  <si>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</si>
  <si>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</si>
  <si>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</si>
  <si>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</si>
  <si>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</si>
  <si>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</si>
  <si>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</si>
  <si>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</si>
  <si>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</si>
  <si>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</si>
  <si>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</si>
  <si>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</si>
  <si>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</si>
  <si>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</si>
  <si>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</si>
  <si>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</si>
  <si>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</si>
  <si>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</si>
  <si>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</si>
  <si>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</si>
  <si>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</si>
  <si>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</si>
  <si>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</si>
  <si>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</si>
  <si>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</si>
  <si>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</si>
  <si>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</si>
  <si>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</si>
  <si>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</si>
  <si>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</si>
  <si>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</si>
  <si>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</si>
  <si>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</si>
  <si>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</si>
  <si>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</si>
  <si>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</si>
  <si>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</si>
  <si>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</si>
  <si>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</si>
  <si>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</si>
  <si>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</si>
  <si>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</si>
  <si>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</si>
  <si>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</si>
  <si>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</si>
  <si>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</si>
  <si>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</si>
  <si>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</si>
  <si>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</si>
  <si>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</si>
  <si>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</si>
  <si>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</si>
  <si>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</si>
  <si>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</si>
  <si>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</si>
  <si>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</si>
  <si>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</si>
  <si>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</si>
  <si>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</si>
  <si>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</si>
  <si>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</si>
  <si>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</si>
  <si>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</si>
  <si>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</si>
  <si>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</si>
  <si>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</si>
  <si>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</si>
  <si>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</si>
  <si>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</si>
  <si>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</si>
  <si>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</si>
  <si>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</si>
  <si>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</si>
  <si>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</si>
  <si>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</si>
  <si>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</si>
  <si>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</si>
  <si>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</si>
  <si>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</si>
  <si>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</si>
  <si>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</si>
  <si>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</si>
  <si>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</si>
  <si>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</si>
  <si>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</si>
  <si>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</si>
  <si>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</si>
  <si>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</si>
  <si>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</si>
  <si>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</si>
  <si>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</si>
  <si>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</si>
  <si>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</si>
  <si>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</si>
  <si>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</si>
  <si>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</si>
  <si>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</si>
  <si>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</si>
  <si>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</si>
  <si>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</si>
  <si>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</si>
  <si>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</si>
  <si>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</si>
  <si>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</si>
  <si>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</si>
  <si>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</si>
  <si>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</si>
  <si>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</si>
  <si>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</si>
  <si>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</si>
  <si>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</si>
  <si>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</si>
  <si>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</si>
  <si>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</si>
  <si>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</si>
  <si>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</si>
  <si>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</si>
  <si>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</si>
  <si>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</si>
  <si>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</si>
  <si>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</si>
  <si>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</si>
  <si>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</si>
  <si>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</si>
  <si>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</si>
  <si>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</si>
  <si>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</si>
  <si>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</si>
  <si>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</si>
  <si>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</si>
  <si>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</si>
  <si>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</si>
  <si>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</si>
  <si>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</si>
  <si>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</si>
  <si>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</si>
  <si>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</si>
  <si>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</si>
  <si>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</si>
  <si>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</si>
  <si>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</si>
  <si>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</si>
  <si>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</si>
  <si>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</si>
  <si>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</si>
  <si>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</si>
  <si>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</si>
  <si>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</si>
  <si>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</si>
  <si>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</si>
  <si>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</si>
  <si>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</si>
  <si>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</si>
  <si>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</si>
  <si>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</si>
  <si>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</si>
  <si>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</si>
  <si>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</si>
  <si>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</si>
  <si>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</si>
  <si>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</si>
  <si>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</si>
  <si>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</si>
  <si>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</si>
  <si>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</si>
  <si>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</si>
  <si>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</si>
  <si>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</si>
  <si>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</si>
  <si>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</si>
  <si>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</si>
  <si>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</si>
  <si>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</si>
  <si>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</si>
  <si>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</si>
  <si>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</si>
  <si>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</si>
  <si>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</si>
  <si>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</si>
  <si>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</si>
  <si>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</si>
  <si>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</si>
  <si>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</si>
  <si>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</si>
  <si>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</si>
  <si>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</si>
  <si>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</si>
  <si>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</si>
  <si>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</si>
  <si>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</si>
  <si>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</si>
  <si>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</si>
  <si>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</si>
  <si>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</si>
  <si>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</si>
  <si>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</si>
  <si>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</si>
  <si>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</si>
  <si>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</si>
  <si>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</si>
  <si>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</si>
  <si>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</si>
  <si>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</si>
  <si>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</si>
  <si>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</si>
  <si>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</si>
  <si>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</si>
  <si>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</si>
  <si>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</si>
  <si>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</si>
  <si>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</si>
  <si>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</si>
  <si>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</si>
  <si>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</si>
  <si>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</si>
  <si>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</si>
  <si>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</si>
  <si>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</si>
  <si>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</si>
  <si>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</si>
  <si>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</si>
  <si>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</si>
  <si>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</si>
  <si>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</si>
  <si>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</si>
  <si>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</si>
  <si>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</si>
  <si>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</si>
  <si>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</si>
  <si>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</si>
  <si>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</si>
  <si>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</si>
  <si>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</si>
  <si>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</si>
  <si>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</si>
  <si>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</si>
  <si>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</si>
  <si>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</si>
  <si>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</si>
  <si>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</si>
  <si>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</si>
  <si>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</si>
  <si>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</si>
  <si>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</si>
  <si>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</si>
  <si>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</si>
  <si>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</si>
  <si>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</si>
  <si>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</si>
  <si>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</si>
  <si>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</si>
  <si>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</si>
  <si>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</si>
  <si>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</si>
  <si>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</si>
  <si>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</si>
  <si>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</si>
  <si>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</si>
  <si>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</si>
  <si>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</si>
  <si>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</si>
  <si>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</si>
  <si>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</si>
  <si>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</si>
  <si>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</si>
  <si>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</si>
  <si>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</si>
  <si>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</si>
  <si>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</si>
  <si>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</si>
  <si>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</si>
  <si>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</si>
  <si>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</si>
  <si>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</si>
  <si>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</si>
  <si>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</si>
  <si>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</si>
  <si>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</si>
  <si>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</si>
  <si>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</si>
  <si>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</si>
  <si>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</si>
  <si>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</si>
  <si>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</si>
  <si>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</si>
  <si>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</si>
  <si>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</si>
  <si>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</si>
  <si>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</si>
  <si>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</si>
  <si>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</si>
  <si>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</si>
  <si>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</si>
  <si>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</si>
  <si>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</si>
  <si>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</si>
  <si>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</si>
  <si>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</si>
  <si>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</si>
  <si>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</si>
  <si>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</si>
  <si>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</si>
  <si>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</si>
  <si>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</si>
  <si>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</si>
  <si>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</si>
  <si>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</si>
  <si>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</si>
  <si>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</si>
  <si>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</si>
  <si>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</si>
  <si>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</si>
  <si>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</si>
  <si>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</si>
  <si>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</si>
  <si>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</si>
  <si>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</si>
  <si>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</si>
  <si>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</si>
  <si>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</si>
  <si>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</si>
  <si>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</si>
  <si>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</si>
  <si>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</si>
  <si>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</si>
  <si>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</si>
  <si>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</si>
  <si>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</si>
  <si>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</si>
  <si>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</si>
  <si>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</si>
  <si>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</si>
  <si>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</si>
  <si>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</si>
  <si>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</si>
  <si>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</si>
  <si>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</si>
  <si>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</si>
  <si>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</si>
  <si>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</si>
  <si>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</si>
  <si>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</si>
  <si>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</si>
  <si>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</si>
  <si>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</si>
  <si>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</si>
  <si>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</si>
  <si>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</si>
  <si>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</si>
  <si>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</si>
  <si>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</si>
  <si>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</si>
  <si>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</si>
  <si>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</si>
  <si>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</si>
  <si>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</si>
  <si>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</si>
  <si>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</si>
  <si>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</si>
  <si>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</si>
  <si>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</si>
  <si>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</si>
  <si>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</si>
  <si>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</si>
  <si>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</si>
  <si>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</si>
  <si>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</si>
  <si>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</si>
  <si>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</si>
  <si>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</si>
  <si>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</si>
  <si>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</si>
  <si>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</si>
  <si>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</si>
  <si>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</si>
  <si>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</si>
  <si>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</si>
  <si>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</si>
  <si>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</si>
  <si>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</si>
  <si>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</si>
  <si>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</si>
  <si>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</si>
  <si>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</si>
  <si>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</si>
  <si>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</si>
  <si>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</si>
  <si>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</si>
  <si>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</si>
  <si>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</si>
  <si>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</si>
  <si>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</si>
  <si>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</si>
  <si>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</si>
  <si>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</si>
  <si>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</si>
  <si>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</si>
  <si>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</si>
  <si>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</si>
  <si>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</si>
  <si>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</si>
  <si>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</si>
  <si>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</si>
  <si>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</si>
  <si>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</si>
  <si>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</si>
  <si>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</si>
  <si>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</si>
  <si>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</si>
  <si>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</si>
  <si>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</si>
  <si>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</si>
  <si>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</si>
  <si>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</si>
  <si>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</si>
  <si>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</si>
  <si>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</si>
  <si>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</si>
  <si>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</si>
  <si>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</si>
  <si>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</si>
  <si>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</si>
  <si>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</si>
  <si>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</si>
  <si>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</si>
  <si>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</si>
  <si>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</si>
  <si>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</si>
  <si>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</si>
  <si>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</si>
  <si>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</si>
  <si>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</si>
  <si>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</si>
  <si>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</si>
  <si>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</si>
  <si>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</si>
  <si>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</si>
  <si>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</si>
  <si>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</si>
  <si>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</si>
  <si>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</si>
  <si>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</si>
  <si>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</si>
  <si>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</si>
  <si>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</si>
  <si>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</si>
  <si>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</si>
  <si>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</si>
  <si>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</si>
  <si>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</si>
  <si>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</si>
  <si>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</si>
  <si>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</si>
  <si>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</si>
  <si>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</si>
  <si>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</si>
  <si>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</si>
  <si>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</si>
  <si>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</si>
  <si>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</si>
  <si>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</si>
  <si>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</si>
  <si>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</si>
  <si>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</si>
  <si>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</si>
  <si>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</si>
  <si>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</si>
  <si>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</si>
  <si>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</si>
  <si>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</si>
  <si>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</si>
  <si>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</si>
  <si>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</si>
  <si>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</si>
  <si>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</si>
  <si>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</si>
  <si>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</si>
  <si>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</si>
  <si>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</si>
  <si>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</si>
  <si>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</si>
  <si>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</si>
  <si>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</si>
  <si>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</si>
  <si>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</si>
  <si>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</si>
  <si>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</si>
  <si>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</si>
  <si>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</si>
  <si>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</si>
  <si>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</si>
  <si>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</si>
  <si>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</si>
  <si>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</si>
  <si>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</si>
  <si>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</si>
  <si>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</si>
  <si>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</si>
  <si>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</si>
  <si>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</si>
  <si>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</si>
  <si>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</si>
  <si>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</si>
  <si>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</si>
  <si>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</si>
  <si>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</si>
  <si>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</si>
  <si>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</si>
  <si>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</si>
  <si>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</si>
  <si>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</si>
  <si>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</si>
  <si>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</si>
  <si>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</si>
  <si>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</si>
  <si>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</si>
  <si>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</si>
  <si>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</si>
  <si>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</si>
  <si>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</si>
  <si>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</si>
  <si>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</si>
  <si>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</si>
  <si>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</si>
  <si>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</si>
  <si>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</si>
  <si>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</si>
  <si>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</si>
  <si>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</si>
  <si>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</si>
  <si>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</si>
  <si>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</si>
  <si>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</si>
  <si>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</si>
  <si>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</si>
  <si>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</si>
  <si>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</si>
  <si>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</si>
  <si>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</si>
  <si>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</si>
  <si>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</si>
  <si>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</si>
  <si>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</si>
  <si>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</si>
  <si>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</si>
  <si>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</si>
  <si>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</si>
  <si>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</si>
  <si>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</si>
  <si>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</si>
  <si>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</si>
  <si>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</si>
  <si>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</si>
  <si>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</si>
  <si>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</si>
  <si>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</si>
  <si>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</si>
  <si>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</si>
  <si>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</si>
  <si>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</si>
  <si>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</si>
  <si>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</si>
  <si>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</si>
  <si>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</si>
  <si>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</si>
  <si>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</si>
  <si>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</si>
  <si>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</si>
  <si>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</si>
  <si>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</si>
  <si>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</si>
  <si>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</si>
  <si>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</si>
  <si>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</si>
  <si>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</si>
  <si>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</si>
  <si>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</si>
  <si>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</si>
  <si>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</si>
  <si>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</si>
  <si>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</si>
  <si>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</si>
  <si>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</si>
  <si>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</si>
  <si>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</si>
  <si>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</si>
  <si>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</si>
  <si>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</si>
  <si>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</si>
  <si>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</si>
  <si>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</si>
  <si>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</si>
  <si>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</si>
  <si>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</si>
  <si>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</si>
  <si>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</si>
  <si>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</si>
  <si>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</si>
  <si>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</si>
  <si>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</si>
  <si>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</si>
  <si>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</si>
  <si>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</si>
  <si>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</si>
  <si>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</si>
  <si>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</si>
  <si>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</si>
  <si>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</si>
  <si>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</si>
  <si>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</si>
  <si>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</si>
  <si>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</si>
  <si>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</si>
  <si>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</si>
  <si>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</si>
  <si>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</si>
  <si>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</si>
  <si>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</si>
  <si>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</si>
  <si>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</si>
  <si>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</si>
  <si>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</si>
  <si>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</si>
  <si>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</si>
  <si>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</si>
  <si>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</si>
  <si>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</si>
  <si>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</si>
  <si>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</si>
  <si>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</si>
  <si>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</si>
  <si>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</si>
  <si>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</si>
  <si>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</si>
  <si>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</si>
  <si>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</si>
  <si>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</si>
  <si>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</si>
  <si>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</si>
  <si>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</si>
  <si>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</si>
  <si>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</si>
  <si>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</si>
  <si>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</si>
  <si>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</si>
  <si>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</si>
  <si>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</si>
  <si>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</si>
  <si>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</si>
  <si>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</si>
  <si>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</si>
  <si>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</si>
  <si>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</si>
  <si>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</si>
  <si>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</si>
  <si>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</si>
  <si>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</si>
  <si>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</si>
  <si>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</si>
  <si>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</si>
  <si>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</si>
  <si>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</si>
  <si>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</si>
  <si>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</si>
  <si>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</si>
  <si>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</si>
  <si>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</si>
  <si>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</si>
  <si>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</si>
  <si>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</si>
  <si>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</si>
  <si>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</si>
  <si>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</si>
  <si>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</si>
  <si>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</si>
  <si>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</si>
  <si>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</si>
  <si>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</si>
  <si>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</si>
  <si>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</si>
  <si>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</si>
  <si>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</si>
  <si>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</si>
  <si>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</si>
  <si>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</si>
  <si>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</si>
  <si>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</si>
  <si>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</si>
  <si>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</si>
  <si>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</si>
  <si>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</si>
  <si>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</si>
  <si>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</si>
  <si>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</si>
  <si>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</si>
  <si>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</si>
  <si>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</si>
  <si>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</si>
  <si>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</si>
  <si>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</si>
  <si>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</si>
  <si>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</si>
  <si>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</si>
  <si>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</si>
  <si>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</si>
  <si>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</si>
  <si>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</si>
  <si>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</si>
  <si>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</si>
  <si>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</si>
  <si>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</si>
  <si>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</si>
  <si>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</si>
  <si>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</si>
  <si>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</si>
  <si>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</si>
  <si>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</si>
  <si>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</si>
  <si>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</si>
  <si>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</si>
  <si>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</si>
  <si>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</si>
  <si>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</si>
  <si>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</si>
  <si>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</si>
  <si>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</si>
  <si>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</si>
  <si>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</si>
  <si>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</si>
  <si>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</si>
  <si>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</si>
  <si>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</si>
  <si>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</si>
  <si>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</si>
  <si>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</si>
  <si>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</si>
  <si>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</si>
  <si>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</si>
  <si>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</si>
  <si>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</si>
  <si>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</si>
  <si>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</si>
  <si>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</si>
  <si>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</si>
  <si>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</si>
  <si>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</si>
  <si>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</si>
  <si>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</si>
  <si>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</si>
  <si>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</si>
  <si>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</si>
  <si>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</si>
  <si>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</si>
  <si>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</si>
  <si>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</si>
  <si>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</si>
  <si>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</si>
  <si>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</si>
  <si>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</si>
  <si>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</si>
  <si>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</si>
  <si>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</si>
  <si>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</si>
  <si>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</si>
  <si>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</si>
  <si>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</si>
  <si>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</si>
  <si>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</si>
  <si>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</si>
  <si>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</si>
  <si>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</si>
  <si>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</si>
  <si>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</si>
  <si>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</si>
  <si>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</si>
  <si>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</si>
  <si>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</si>
  <si>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</si>
  <si>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</si>
  <si>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</si>
  <si>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</si>
  <si>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</si>
  <si>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</si>
  <si>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</si>
  <si>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</si>
  <si>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</si>
  <si>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</si>
  <si>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</si>
  <si>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</si>
  <si>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</si>
  <si>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</si>
  <si>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</si>
  <si>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</si>
  <si>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</si>
  <si>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</si>
  <si>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</si>
  <si>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</si>
  <si>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</si>
  <si>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</si>
  <si>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</si>
  <si>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</si>
  <si>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</si>
  <si>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</si>
  <si>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</si>
  <si>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</si>
  <si>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</si>
  <si>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</si>
  <si>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</si>
  <si>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</si>
  <si>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</si>
  <si>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</si>
  <si>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</si>
  <si>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</si>
  <si>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</si>
  <si>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</si>
  <si>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</si>
  <si>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</si>
  <si>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</si>
  <si>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</si>
  <si>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</si>
  <si>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</si>
  <si>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</si>
  <si>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</si>
  <si>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</si>
  <si>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</si>
  <si>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</si>
  <si>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</si>
  <si>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</si>
  <si>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</si>
  <si>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</si>
  <si>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</si>
  <si>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</si>
  <si>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</si>
  <si>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</si>
  <si>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</si>
  <si>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</si>
  <si>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</si>
  <si>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</si>
  <si>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</si>
  <si>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</si>
  <si>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</si>
  <si>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</si>
  <si>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</si>
  <si>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</si>
  <si>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</si>
  <si>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</si>
  <si>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</si>
  <si>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</si>
  <si>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</si>
  <si>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</si>
  <si>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</si>
  <si>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</si>
  <si>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</si>
  <si>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</si>
  <si>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</si>
  <si>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</si>
  <si>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</si>
  <si>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</si>
  <si>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</si>
  <si>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</si>
  <si>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</si>
  <si>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</si>
  <si>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</si>
  <si>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</si>
  <si>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</si>
  <si>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</si>
  <si>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</si>
  <si>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</si>
  <si>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</si>
  <si>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</si>
  <si>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</si>
  <si>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</si>
  <si>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</si>
  <si>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</si>
  <si>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</si>
  <si>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</si>
  <si>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</si>
  <si>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</si>
  <si>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</si>
  <si>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</si>
  <si>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</si>
  <si>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</si>
  <si>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</si>
  <si>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</si>
  <si>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</si>
  <si>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</si>
  <si>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</si>
  <si>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</si>
  <si>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</si>
  <si>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</si>
  <si>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</si>
  <si>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</si>
  <si>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</si>
  <si>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</si>
  <si>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</si>
  <si>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</si>
  <si>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</si>
  <si>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</si>
  <si>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</si>
  <si>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</si>
  <si>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</si>
  <si>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</si>
  <si>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</si>
  <si>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</si>
  <si>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</si>
  <si>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</si>
  <si>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</si>
  <si>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</si>
  <si>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</si>
  <si>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</si>
  <si>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</si>
  <si>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</si>
  <si>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</si>
  <si>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</si>
  <si>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</si>
  <si>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</si>
  <si>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</si>
  <si>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</si>
  <si>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</si>
  <si>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</si>
  <si>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</si>
  <si>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</si>
  <si>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</si>
  <si>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</si>
  <si>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</si>
  <si>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</si>
  <si>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</si>
  <si>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</si>
  <si>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</si>
  <si>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</si>
  <si>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</si>
  <si>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</si>
  <si>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</si>
  <si>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</si>
  <si>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</si>
  <si>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</si>
  <si>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</si>
  <si>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</si>
  <si>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</si>
  <si>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</si>
  <si>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</si>
  <si>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</si>
  <si>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</si>
  <si>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</si>
  <si>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</si>
  <si>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</si>
  <si>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</si>
  <si>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</si>
  <si>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</si>
  <si>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</si>
  <si>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</si>
  <si>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</si>
  <si>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</si>
  <si>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</si>
  <si>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</si>
  <si>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</si>
  <si>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</si>
  <si>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</si>
  <si>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</si>
  <si>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</si>
  <si>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</si>
  <si>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</si>
  <si>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</si>
  <si>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</si>
  <si>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</si>
  <si>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</si>
  <si>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</si>
  <si>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</si>
  <si>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</si>
  <si>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</si>
  <si>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</si>
  <si>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</si>
  <si>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</si>
  <si>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</si>
  <si>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</si>
  <si>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</si>
  <si>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</si>
  <si>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</si>
  <si>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</si>
  <si>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</si>
  <si>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</si>
  <si>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</si>
  <si>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</si>
  <si>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</si>
  <si>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</si>
  <si>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</si>
  <si>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</si>
  <si>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</si>
  <si>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</si>
  <si>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</si>
  <si>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</si>
  <si>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</si>
  <si>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</si>
  <si>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</si>
  <si>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</si>
  <si>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</si>
  <si>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</si>
  <si>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</si>
  <si>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</si>
  <si>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</si>
  <si>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</si>
  <si>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</si>
  <si>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</si>
  <si>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</si>
  <si>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</si>
  <si>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</si>
  <si>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</si>
  <si>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</si>
  <si>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</si>
  <si>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</si>
  <si>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</si>
  <si>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</si>
  <si>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</si>
  <si>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</si>
  <si>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</si>
  <si>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</si>
  <si>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</si>
  <si>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</si>
  <si>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</si>
  <si>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</si>
  <si>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</si>
  <si>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</si>
  <si>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</si>
  <si>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</si>
  <si>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</si>
  <si>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</si>
  <si>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</si>
  <si>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</si>
  <si>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</si>
  <si>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</si>
  <si>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</si>
  <si>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</si>
  <si>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</si>
  <si>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</si>
  <si>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</si>
  <si>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</si>
  <si>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</si>
  <si>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</si>
  <si>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</si>
  <si>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</si>
  <si>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</si>
  <si>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</si>
  <si>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</si>
  <si>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</si>
  <si>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</si>
  <si>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</si>
  <si>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</si>
  <si>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</si>
  <si>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</si>
  <si>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</si>
  <si>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</si>
  <si>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</si>
  <si>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</si>
  <si>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</si>
  <si>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</si>
  <si>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</si>
  <si>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</si>
  <si>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</si>
  <si>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</si>
  <si>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</si>
  <si>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</si>
  <si>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</si>
  <si>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</si>
  <si>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</si>
  <si>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</si>
  <si>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</si>
  <si>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</si>
  <si>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</si>
  <si>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</si>
  <si>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</si>
  <si>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</si>
  <si>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</si>
  <si>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</si>
  <si>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</si>
  <si>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</si>
  <si>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</si>
  <si>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</si>
  <si>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</si>
  <si>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</si>
  <si>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</si>
  <si>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</si>
  <si>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</si>
  <si>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</si>
  <si>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</si>
  <si>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</si>
  <si>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</si>
  <si>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</si>
  <si>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</si>
  <si>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</si>
  <si>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</si>
  <si>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</si>
  <si>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</si>
  <si>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</si>
  <si>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</si>
  <si>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</si>
  <si>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</si>
  <si>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</si>
  <si>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</si>
  <si>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</si>
  <si>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</si>
  <si>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</si>
  <si>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</si>
  <si>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</si>
  <si>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</si>
  <si>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</si>
  <si>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</si>
  <si>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</si>
  <si>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</si>
  <si>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</si>
  <si>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</si>
  <si>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</si>
  <si>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</si>
  <si>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</si>
  <si>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</si>
  <si>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</si>
  <si>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</si>
  <si>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</si>
  <si>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</si>
  <si>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</si>
  <si>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</si>
  <si>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</si>
  <si>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</si>
  <si>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</si>
  <si>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</si>
  <si>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</si>
  <si>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</si>
  <si>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</si>
  <si>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</si>
  <si>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</si>
  <si>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</si>
  <si>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</si>
  <si>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</si>
  <si>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</si>
  <si>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</si>
  <si>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</si>
  <si>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</si>
  <si>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</si>
  <si>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</si>
  <si>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</si>
  <si>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</si>
  <si>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</si>
  <si>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</si>
  <si>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</si>
  <si>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</si>
  <si>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</si>
  <si>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</si>
  <si>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</si>
  <si>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</si>
  <si>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</si>
  <si>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</si>
  <si>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</si>
  <si>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</si>
  <si>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</si>
  <si>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</si>
  <si>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</si>
  <si>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</si>
  <si>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</si>
  <si>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</si>
  <si>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</si>
  <si>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</si>
  <si>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</si>
  <si>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</si>
  <si>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</si>
  <si>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</si>
  <si>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</si>
  <si>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</si>
  <si>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</si>
  <si>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</si>
  <si>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</si>
  <si>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</si>
  <si>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</si>
  <si>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</si>
  <si>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</si>
  <si>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</si>
  <si>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</si>
  <si>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</si>
  <si>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</si>
  <si>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</si>
  <si>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</si>
  <si>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</si>
  <si>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</si>
  <si>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</si>
  <si>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</si>
  <si>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</si>
  <si>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</si>
  <si>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</si>
  <si>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</si>
  <si>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</si>
  <si>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</si>
  <si>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</si>
  <si>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</si>
  <si>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</si>
  <si>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</si>
  <si>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</si>
  <si>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</si>
  <si>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</si>
  <si>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</si>
  <si>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</si>
  <si>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</si>
  <si>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</si>
  <si>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</si>
  <si>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</si>
  <si>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</si>
  <si>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</si>
  <si>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</si>
  <si>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</si>
  <si>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</si>
  <si>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</si>
  <si>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</si>
  <si>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</si>
  <si>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</si>
  <si>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</si>
  <si>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</si>
  <si>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</si>
  <si>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</si>
  <si>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</si>
  <si>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</si>
  <si>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</si>
  <si>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</si>
  <si>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</si>
  <si>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</si>
  <si>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</si>
  <si>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</si>
  <si>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</si>
  <si>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</si>
  <si>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</si>
  <si>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</si>
  <si>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</si>
  <si>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</si>
  <si>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</si>
  <si>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</si>
  <si>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</si>
  <si>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</si>
  <si>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</si>
  <si>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</si>
  <si>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</si>
  <si>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</si>
  <si>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</si>
  <si>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</si>
  <si>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</si>
  <si>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</si>
  <si>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</si>
  <si>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</si>
  <si>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</si>
  <si>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</si>
  <si>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</si>
  <si>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</si>
  <si>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</si>
  <si>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</si>
  <si>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</si>
  <si>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</si>
  <si>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</si>
  <si>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</si>
  <si>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</si>
  <si>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</si>
  <si>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</si>
  <si>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</si>
  <si>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</si>
  <si>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</si>
  <si>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</si>
  <si>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</si>
  <si>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</si>
  <si>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</si>
  <si>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</si>
  <si>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</si>
  <si>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</si>
  <si>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</si>
  <si>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</si>
  <si>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</si>
  <si>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</si>
  <si>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</si>
  <si>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</si>
  <si>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</si>
  <si>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</si>
  <si>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</si>
  <si>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</si>
  <si>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</si>
  <si>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</si>
  <si>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</si>
  <si>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</si>
  <si>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</si>
  <si>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</si>
  <si>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</si>
  <si>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</si>
  <si>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</si>
  <si>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</si>
  <si>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</si>
  <si>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</si>
  <si>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</si>
  <si>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</si>
  <si>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</si>
  <si>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</si>
  <si>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</si>
  <si>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</si>
  <si>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</si>
  <si>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</si>
  <si>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</si>
  <si>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</si>
  <si>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</si>
  <si>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</si>
  <si>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</si>
  <si>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</si>
  <si>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</si>
  <si>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</si>
  <si>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</si>
  <si>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</si>
  <si>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</si>
  <si>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</si>
  <si>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</si>
  <si>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</si>
  <si>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</si>
  <si>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</si>
  <si>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</si>
  <si>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</si>
  <si>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</si>
  <si>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</si>
  <si>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</si>
  <si>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</si>
  <si>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</si>
  <si>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</si>
  <si>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</si>
  <si>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</si>
  <si>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</si>
  <si>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</si>
  <si>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</si>
  <si>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</si>
  <si>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</si>
  <si>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</si>
  <si>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</si>
  <si>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</si>
  <si>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</si>
  <si>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</si>
  <si>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</si>
  <si>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</si>
  <si>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</si>
  <si>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</si>
  <si>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</si>
  <si>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</si>
  <si>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</si>
  <si>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</si>
  <si>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</si>
  <si>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</si>
  <si>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</si>
  <si>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</si>
  <si>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</si>
  <si>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</si>
  <si>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</si>
  <si>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</si>
  <si>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</si>
  <si>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</si>
  <si>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</si>
  <si>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</si>
  <si>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</si>
  <si>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</si>
  <si>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</si>
  <si>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</si>
  <si>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</si>
  <si>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</si>
  <si>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</si>
  <si>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</si>
  <si>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</si>
  <si>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</si>
  <si>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</si>
  <si>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</si>
  <si>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</si>
  <si>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</si>
  <si>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</si>
  <si>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</si>
  <si>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</si>
  <si>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</si>
  <si>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</si>
  <si>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</si>
  <si>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</si>
  <si>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</si>
  <si>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</si>
  <si>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</si>
  <si>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</si>
  <si>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</si>
  <si>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</si>
  <si>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</si>
  <si>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</si>
  <si>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</si>
  <si>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</si>
  <si>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</si>
  <si>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</si>
  <si>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</si>
  <si>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</si>
  <si>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</si>
  <si>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</si>
  <si>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</si>
  <si>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</si>
  <si>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</si>
  <si>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</si>
  <si>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</si>
  <si>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</si>
  <si>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</si>
  <si>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</si>
  <si>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</si>
  <si>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</si>
  <si>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</si>
  <si>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</si>
  <si>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</si>
  <si>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</si>
  <si>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</si>
  <si>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</si>
  <si>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</si>
  <si>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</si>
  <si>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</si>
  <si>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</si>
  <si>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</si>
  <si>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</si>
  <si>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</si>
  <si>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</si>
  <si>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</si>
  <si>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</si>
  <si>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</si>
  <si>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</si>
  <si>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</si>
  <si>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</si>
  <si>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</si>
  <si>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</si>
  <si>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</si>
  <si>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</si>
  <si>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</si>
  <si>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</si>
  <si>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</si>
  <si>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</si>
  <si>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</si>
  <si>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</si>
  <si>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</si>
  <si>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</si>
  <si>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</si>
  <si>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</si>
  <si>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</si>
  <si>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</si>
  <si>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</si>
  <si>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</si>
  <si>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</si>
  <si>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</si>
  <si>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</si>
  <si>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</si>
  <si>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</si>
  <si>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</si>
  <si>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</si>
  <si>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</si>
  <si>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</si>
  <si>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</si>
  <si>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</si>
  <si>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</si>
  <si>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</si>
  <si>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</si>
  <si>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</si>
  <si>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</si>
  <si>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</si>
  <si>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</si>
  <si>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</si>
  <si>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</si>
  <si>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</si>
  <si>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</si>
  <si>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</si>
  <si>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</si>
  <si>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</si>
  <si>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</si>
  <si>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</si>
  <si>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</si>
  <si>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</si>
  <si>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</si>
  <si>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</si>
  <si>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</si>
  <si>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</si>
  <si>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</si>
  <si>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</si>
  <si>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</si>
  <si>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</si>
  <si>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</si>
  <si>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</si>
  <si>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</si>
  <si>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</si>
  <si>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</si>
  <si>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</si>
  <si>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</si>
  <si>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</si>
  <si>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</si>
  <si>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</si>
  <si>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</si>
  <si>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</si>
  <si>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</si>
  <si>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</si>
  <si>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</si>
  <si>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</si>
  <si>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</si>
  <si>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</si>
  <si>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</si>
  <si>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</si>
  <si>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</si>
  <si>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</si>
  <si>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</si>
  <si>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</si>
  <si>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</si>
  <si>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</si>
  <si>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</si>
  <si>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</si>
  <si>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</si>
  <si>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</si>
  <si>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</si>
  <si>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</si>
  <si>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</si>
  <si>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</si>
  <si>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</si>
  <si>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</si>
  <si>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</si>
  <si>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</si>
  <si>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</si>
  <si>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</si>
  <si>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</si>
  <si>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</si>
  <si>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</si>
  <si>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</si>
  <si>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</si>
  <si>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</si>
  <si>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</si>
  <si>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</si>
  <si>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</si>
  <si>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</si>
  <si>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</si>
  <si>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</si>
  <si>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</si>
  <si>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</si>
  <si>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</si>
  <si>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</si>
  <si>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</si>
  <si>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</si>
  <si>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</si>
  <si>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</si>
  <si>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</si>
  <si>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</si>
  <si>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</si>
  <si>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</si>
  <si>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</si>
  <si>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</si>
  <si>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</si>
  <si>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</si>
  <si>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</si>
  <si>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</si>
  <si>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</si>
  <si>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</si>
  <si>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</si>
  <si>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</si>
  <si>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</si>
  <si>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</si>
  <si>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</si>
  <si>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</si>
  <si>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</si>
  <si>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</si>
  <si>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</si>
  <si>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</si>
  <si>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</si>
  <si>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</si>
  <si>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</si>
  <si>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</si>
  <si>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</si>
  <si>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</si>
  <si>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</si>
  <si>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</si>
  <si>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</si>
  <si>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</si>
  <si>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</si>
  <si>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</si>
  <si>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</si>
  <si>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</si>
  <si>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</si>
  <si>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</si>
  <si>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</si>
  <si>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</si>
  <si>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</si>
  <si>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</si>
  <si>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</si>
  <si>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</si>
  <si>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</si>
  <si>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</si>
  <si>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</si>
  <si>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</si>
  <si>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</si>
  <si>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</si>
  <si>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</si>
  <si>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</si>
  <si>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</si>
  <si>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</si>
  <si>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</si>
  <si>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</si>
  <si>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</si>
  <si>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</si>
  <si>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</si>
  <si>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</si>
  <si>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</si>
  <si>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</si>
  <si>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</si>
  <si>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</si>
  <si>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</si>
  <si>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</si>
  <si>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</si>
  <si>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</si>
  <si>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</si>
  <si>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</si>
  <si>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</si>
  <si>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</si>
  <si>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</si>
  <si>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</si>
  <si>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</si>
  <si>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</si>
  <si>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</si>
  <si>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</si>
  <si>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</si>
  <si>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</si>
  <si>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</si>
  <si>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</si>
  <si>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</si>
  <si>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</si>
  <si>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</si>
  <si>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</si>
  <si>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</si>
  <si>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</si>
  <si>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</si>
  <si>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</si>
  <si>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</si>
  <si>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</si>
  <si>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</si>
  <si>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</si>
  <si>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</si>
  <si>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</si>
  <si>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</si>
  <si>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</si>
  <si>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</si>
  <si>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</si>
  <si>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</si>
  <si>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</si>
  <si>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</si>
  <si>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</si>
  <si>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</si>
  <si>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</si>
  <si>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</si>
  <si>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</si>
  <si>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</si>
  <si>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</si>
  <si>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</si>
  <si>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</si>
  <si>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</si>
  <si>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</si>
  <si>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</si>
  <si>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</si>
  <si>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</si>
  <si>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</si>
  <si>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</si>
  <si>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</si>
  <si>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</si>
  <si>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</si>
  <si>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</si>
  <si>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</si>
  <si>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</si>
  <si>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</si>
  <si>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</si>
  <si>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</si>
  <si>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</si>
  <si>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</si>
  <si>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</si>
  <si>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</si>
  <si>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</si>
  <si>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</si>
  <si>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</si>
  <si>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</si>
  <si>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</si>
  <si>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</si>
  <si>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</si>
  <si>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</si>
  <si>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</si>
  <si>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</si>
  <si>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</si>
  <si>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</si>
  <si>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</si>
  <si>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</si>
  <si>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</si>
  <si>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</si>
  <si>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</si>
  <si>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</si>
  <si>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</si>
  <si>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</si>
  <si>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</si>
  <si>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</si>
  <si>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</si>
  <si>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</si>
  <si>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</si>
  <si>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</si>
  <si>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</si>
  <si>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</si>
  <si>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</si>
  <si>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</si>
  <si>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</si>
  <si>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</si>
  <si>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</si>
  <si>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</si>
  <si>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</si>
  <si>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</si>
  <si>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</si>
  <si>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</si>
  <si>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</si>
  <si>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</si>
  <si>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</si>
  <si>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</si>
  <si>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</si>
  <si>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</si>
  <si>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</si>
  <si>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</si>
  <si>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</si>
  <si>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</si>
  <si>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</si>
  <si>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</si>
  <si>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</si>
  <si>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</si>
  <si>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</si>
  <si>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</si>
  <si>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</si>
  <si>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</si>
  <si>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</si>
  <si>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</si>
  <si>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</si>
  <si>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</si>
  <si>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</si>
  <si>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</si>
  <si>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</si>
  <si>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</si>
  <si>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</si>
  <si>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</si>
  <si>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</si>
  <si>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</si>
  <si>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</si>
  <si>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</si>
  <si>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</si>
  <si>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</si>
  <si>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</si>
  <si>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</si>
  <si>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</si>
  <si>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</si>
  <si>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</si>
  <si>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</si>
  <si>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</si>
  <si>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</si>
  <si>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</si>
  <si>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</si>
  <si>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</si>
  <si>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</si>
  <si>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</si>
  <si>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</si>
  <si>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</si>
  <si>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</si>
  <si>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</si>
  <si>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</si>
  <si>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</si>
  <si>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</si>
  <si>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</si>
  <si>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</si>
  <si>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</si>
  <si>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</si>
  <si>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</si>
  <si>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</si>
  <si>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</si>
  <si>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</si>
  <si>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</si>
  <si>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</si>
  <si>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</si>
  <si>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</si>
  <si>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</si>
  <si>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</si>
  <si>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</si>
  <si>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</si>
  <si>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</si>
  <si>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</si>
  <si>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</si>
  <si>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</si>
  <si>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</si>
  <si>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</si>
  <si>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</si>
  <si>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</si>
  <si>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</si>
  <si>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</si>
  <si>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</si>
  <si>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</si>
  <si>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</si>
  <si>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</si>
  <si>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</si>
  <si>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</si>
  <si>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</si>
  <si>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</si>
  <si>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</si>
  <si>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</si>
  <si>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</si>
  <si>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</si>
  <si>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</si>
  <si>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</si>
  <si>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</si>
  <si>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</si>
  <si>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</si>
  <si>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</si>
  <si>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</si>
  <si>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</si>
  <si>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</si>
  <si>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</si>
  <si>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</si>
  <si>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</si>
  <si>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</si>
  <si>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</si>
  <si>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</si>
  <si>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</si>
  <si>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</si>
  <si>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</si>
  <si>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</si>
  <si>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</si>
  <si>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</si>
  <si>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</si>
  <si>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</si>
  <si>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</si>
  <si>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</si>
  <si>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</si>
  <si>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</si>
  <si>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</si>
  <si>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</si>
  <si>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</si>
  <si>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</si>
  <si>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</si>
  <si>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</si>
  <si>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</si>
  <si>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</si>
  <si>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</si>
  <si>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</si>
  <si>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</si>
  <si>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</si>
  <si>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</si>
  <si>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</si>
  <si>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</si>
  <si>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</si>
  <si>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</si>
  <si>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</si>
  <si>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</si>
  <si>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</si>
  <si>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</si>
  <si>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</si>
  <si>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</si>
  <si>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</si>
  <si>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</si>
  <si>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</si>
  <si>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</si>
  <si>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</si>
  <si>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</si>
  <si>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</si>
  <si>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</si>
  <si>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</si>
  <si>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</si>
  <si>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</si>
  <si>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</si>
  <si>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</si>
  <si>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</si>
  <si>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</si>
  <si>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</si>
  <si>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</si>
  <si>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</si>
  <si>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</si>
  <si>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</si>
  <si>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</si>
  <si>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</si>
  <si>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</si>
  <si>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</si>
  <si>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</si>
  <si>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</si>
  <si>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</si>
  <si>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</si>
  <si>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</si>
  <si>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</si>
  <si>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</si>
  <si>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</si>
  <si>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</si>
  <si>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</si>
  <si>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</si>
  <si>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</si>
  <si>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</si>
  <si>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</si>
  <si>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</si>
  <si>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</si>
  <si>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</si>
  <si>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</si>
  <si>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</si>
  <si>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</si>
  <si>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</si>
  <si>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</si>
  <si>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</si>
  <si>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</si>
  <si>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</si>
  <si>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</si>
  <si>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</si>
  <si>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</si>
  <si>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</si>
  <si>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</si>
  <si>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</si>
  <si>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</si>
  <si>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</si>
  <si>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</si>
  <si>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</si>
  <si>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</si>
  <si>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</si>
  <si>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</si>
  <si>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</si>
  <si>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</si>
  <si>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</si>
  <si>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</si>
  <si>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</si>
  <si>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</si>
  <si>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</si>
  <si>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</si>
  <si>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</si>
  <si>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</si>
  <si>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</si>
  <si>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</si>
  <si>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</si>
  <si>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</si>
  <si>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</si>
  <si>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</si>
  <si>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</si>
  <si>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</si>
  <si>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</si>
  <si>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</si>
  <si>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</si>
  <si>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</si>
  <si>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</si>
  <si>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</si>
  <si>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</si>
  <si>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</si>
  <si>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</si>
  <si>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</si>
  <si>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</si>
  <si>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</si>
  <si>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</si>
  <si>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</si>
  <si>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</si>
  <si>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</si>
  <si>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</si>
  <si>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</si>
  <si>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</si>
  <si>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</si>
  <si>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</si>
  <si>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</si>
  <si>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</si>
  <si>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</si>
  <si>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</si>
  <si>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</si>
  <si>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</si>
  <si>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</si>
  <si>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</si>
  <si>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</si>
  <si>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</si>
  <si>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</si>
  <si>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</si>
  <si>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</si>
  <si>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</si>
  <si>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</si>
  <si>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</si>
  <si>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</si>
  <si>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</si>
  <si>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</si>
  <si>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</si>
  <si>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</si>
  <si>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</si>
  <si>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</si>
  <si>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</si>
  <si>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</si>
  <si>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</si>
  <si>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</si>
  <si>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</si>
  <si>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</si>
  <si>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</si>
  <si>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</si>
  <si>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</si>
  <si>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</si>
  <si>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</si>
  <si>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</si>
  <si>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</si>
  <si>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</si>
  <si>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</si>
  <si>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</si>
  <si>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</si>
  <si>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</si>
  <si>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</si>
  <si>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</si>
  <si>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</si>
  <si>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</si>
  <si>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</si>
  <si>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</si>
  <si>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</si>
  <si>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</si>
  <si>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</si>
  <si>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</si>
  <si>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</si>
  <si>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</si>
  <si>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</si>
  <si>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</si>
  <si>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</si>
  <si>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</si>
  <si>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</si>
  <si>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</si>
  <si>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</si>
  <si>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</si>
  <si>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</si>
  <si>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</si>
  <si>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</si>
  <si>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</si>
  <si>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</si>
  <si>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</si>
  <si>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</si>
  <si>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</si>
  <si>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</si>
  <si>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</si>
  <si>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</si>
  <si>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</si>
  <si>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</si>
  <si>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</si>
  <si>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</si>
  <si>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</si>
  <si>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</si>
  <si>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</si>
  <si>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</si>
  <si>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</si>
  <si>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</si>
  <si>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</si>
  <si>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</si>
  <si>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</si>
  <si>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</si>
  <si>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</si>
  <si>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</si>
  <si>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</si>
  <si>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</si>
  <si>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</si>
  <si>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</si>
  <si>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</si>
  <si>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</si>
  <si>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</si>
  <si>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</si>
  <si>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</si>
  <si>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</si>
  <si>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</si>
  <si>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</si>
  <si>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</si>
  <si>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</si>
  <si>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</si>
  <si>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</si>
  <si>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</si>
  <si>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</si>
  <si>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</si>
  <si>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</si>
  <si>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</si>
  <si>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</si>
  <si>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</si>
  <si>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</si>
  <si>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</si>
  <si>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</si>
  <si>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</si>
  <si>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</si>
  <si>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</si>
  <si>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</si>
  <si>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</si>
  <si>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</si>
  <si>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</si>
  <si>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</si>
  <si>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</si>
  <si>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</si>
  <si>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</si>
  <si>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</si>
  <si>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</si>
  <si>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</si>
  <si>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</si>
  <si>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</si>
  <si>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</si>
  <si>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</si>
  <si>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</si>
  <si>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</si>
  <si>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</si>
  <si>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</si>
  <si>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</si>
  <si>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</si>
  <si>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</si>
  <si>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</si>
  <si>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</si>
  <si>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</si>
  <si>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</si>
  <si>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</si>
  <si>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</si>
  <si>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</si>
  <si>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</si>
  <si>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</si>
  <si>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</si>
  <si>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</si>
  <si>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</si>
  <si>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</si>
  <si>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</si>
  <si>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</si>
  <si>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</si>
  <si>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</si>
  <si>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</si>
  <si>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</si>
  <si>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</si>
  <si>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</si>
  <si>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</si>
  <si>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</si>
  <si>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</si>
  <si>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</si>
  <si>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</si>
  <si>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</si>
  <si>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</si>
  <si>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</si>
  <si>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</si>
  <si>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</si>
  <si>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</si>
  <si>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</si>
  <si>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</si>
  <si>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</si>
  <si>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</si>
  <si>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</si>
  <si>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</si>
  <si>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</si>
  <si>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</si>
  <si>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</si>
  <si>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</si>
  <si>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</si>
  <si>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</si>
  <si>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</si>
  <si>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</si>
  <si>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</si>
  <si>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</si>
  <si>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</si>
  <si>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</si>
  <si>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</si>
  <si>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</si>
  <si>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</si>
  <si>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</si>
  <si>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</si>
  <si>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</si>
  <si>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</si>
  <si>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</si>
  <si>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</si>
  <si>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</si>
  <si>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</si>
  <si>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</si>
  <si>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</si>
  <si>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</si>
  <si>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</si>
  <si>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</si>
  <si>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</si>
  <si>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</si>
  <si>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</si>
  <si>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</si>
  <si>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</si>
  <si>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</si>
  <si>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</si>
  <si>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</si>
  <si>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</si>
  <si>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</si>
  <si>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</si>
  <si>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</si>
  <si>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</si>
  <si>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</si>
  <si>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</si>
  <si>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</si>
  <si>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</si>
  <si>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</si>
  <si>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</si>
  <si>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</si>
  <si>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</si>
  <si>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</si>
  <si>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</si>
  <si>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</si>
  <si>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</si>
  <si>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</si>
  <si>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</si>
  <si>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</si>
  <si>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</si>
  <si>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</si>
  <si>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</si>
  <si>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</si>
  <si>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</si>
  <si>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</si>
  <si>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</si>
  <si>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</si>
  <si>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</si>
  <si>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</si>
  <si>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</si>
  <si>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</si>
  <si>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</si>
  <si>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</si>
  <si>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</si>
  <si>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</si>
  <si>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</si>
  <si>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</si>
  <si>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</si>
  <si>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</si>
  <si>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</si>
  <si>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</si>
  <si>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</si>
  <si>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</si>
  <si>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</si>
  <si>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</si>
  <si>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</si>
  <si>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</si>
  <si>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</si>
  <si>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</si>
  <si>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</si>
  <si>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</si>
  <si>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</si>
  <si>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</si>
  <si>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</si>
  <si>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</si>
  <si>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</si>
  <si>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</si>
  <si>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</si>
  <si>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</si>
  <si>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</si>
  <si>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</si>
  <si>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</si>
  <si>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</si>
  <si>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</si>
  <si>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</si>
  <si>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</si>
  <si>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</si>
  <si>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</si>
  <si>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</si>
  <si>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</si>
  <si>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</si>
  <si>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</si>
  <si>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</si>
  <si>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</si>
  <si>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</si>
  <si>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</si>
  <si>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</si>
  <si>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</si>
  <si>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</si>
  <si>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</si>
  <si>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</si>
  <si>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</si>
  <si>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</si>
  <si>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</si>
  <si>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</si>
  <si>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</si>
  <si>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</si>
  <si>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</si>
  <si>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</si>
  <si>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</si>
  <si>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</si>
  <si>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</si>
  <si>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</si>
  <si>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</si>
  <si>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</si>
  <si>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</si>
  <si>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</si>
  <si>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</si>
  <si>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</si>
  <si>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</si>
  <si>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</si>
  <si>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</si>
  <si>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</si>
  <si>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</si>
  <si>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</si>
  <si>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</si>
  <si>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</si>
  <si>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</si>
  <si>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</si>
  <si>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</si>
  <si>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</si>
  <si>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</si>
  <si>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</si>
  <si>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</si>
  <si>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</si>
  <si>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</si>
  <si>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</si>
  <si>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</si>
  <si>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</si>
  <si>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</si>
  <si>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</si>
  <si>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</si>
  <si>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</si>
  <si>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</si>
  <si>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</si>
  <si>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</si>
  <si>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</si>
  <si>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</si>
  <si>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</si>
  <si>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</si>
  <si>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</si>
  <si>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</si>
  <si>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</si>
  <si>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</si>
  <si>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</si>
  <si>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</si>
  <si>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</si>
  <si>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</si>
  <si>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</si>
  <si>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</si>
  <si>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</si>
  <si>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</si>
  <si>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</si>
  <si>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</si>
  <si>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</si>
  <si>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</si>
  <si>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</si>
  <si>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</si>
  <si>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</si>
  <si>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</si>
  <si>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</si>
  <si>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</si>
  <si>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</si>
  <si>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</si>
  <si>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</si>
  <si>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</si>
  <si>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</si>
  <si>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</si>
  <si>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</si>
  <si>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</si>
  <si>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</si>
  <si>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</si>
  <si>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</si>
  <si>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</si>
  <si>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</si>
  <si>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</si>
  <si>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</si>
  <si>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</si>
  <si>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</si>
  <si>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</si>
  <si>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</si>
  <si>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</si>
  <si>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</si>
  <si>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</si>
  <si>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</si>
  <si>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</si>
  <si>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</si>
  <si>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</si>
  <si>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</si>
  <si>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</si>
  <si>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</si>
  <si>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</si>
  <si>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</si>
  <si>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</si>
  <si>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</si>
  <si>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</si>
  <si>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</si>
  <si>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</si>
  <si>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</si>
  <si>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</si>
  <si>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</si>
  <si>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</si>
  <si>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</si>
  <si>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</si>
  <si>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</si>
  <si>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</si>
  <si>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</si>
  <si>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</si>
  <si>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</si>
  <si>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</si>
  <si>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</si>
  <si>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</si>
  <si>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</si>
  <si>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</si>
  <si>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</si>
  <si>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</si>
  <si>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</si>
  <si>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</si>
  <si>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</si>
  <si>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</si>
  <si>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</si>
  <si>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</si>
  <si>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</si>
  <si>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</si>
  <si>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</si>
  <si>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</si>
  <si>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</si>
  <si>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</si>
  <si>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</si>
  <si>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</si>
  <si>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</si>
  <si>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</si>
  <si>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</si>
  <si>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</si>
  <si>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</si>
  <si>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</si>
  <si>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</si>
  <si>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</si>
  <si>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</si>
  <si>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</si>
  <si>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</si>
  <si>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</si>
  <si>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</si>
  <si>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</si>
  <si>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</si>
  <si>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</si>
  <si>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</si>
  <si>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</si>
  <si>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</si>
  <si>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</si>
  <si>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</si>
  <si>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</si>
  <si>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</si>
  <si>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</si>
  <si>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</si>
  <si>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</si>
  <si>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</si>
  <si>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</si>
  <si>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</si>
  <si>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</si>
  <si>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</si>
  <si>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</si>
  <si>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</si>
  <si>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</si>
  <si>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</si>
  <si>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</si>
  <si>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</si>
  <si>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</si>
  <si>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</si>
  <si>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</si>
  <si>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</si>
  <si>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</si>
  <si>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</si>
  <si>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</si>
  <si>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</si>
  <si>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</si>
  <si>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</si>
  <si>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</si>
  <si>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</si>
  <si>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</si>
  <si>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</si>
  <si>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</si>
  <si>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</si>
  <si>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</si>
  <si>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</si>
  <si>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</si>
  <si>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</si>
  <si>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</si>
  <si>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</si>
  <si>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</si>
  <si>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</si>
  <si>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</si>
  <si>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</si>
  <si>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</si>
  <si>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</si>
  <si>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</si>
  <si>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</si>
  <si>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</si>
  <si>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</si>
  <si>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</si>
  <si>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</si>
  <si>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</si>
  <si>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</si>
  <si>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</si>
  <si>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</si>
  <si>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</si>
  <si>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</si>
  <si>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</si>
  <si>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</si>
  <si>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</si>
  <si>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</si>
  <si>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</si>
  <si>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</si>
  <si>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</si>
  <si>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</si>
  <si>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</si>
  <si>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</si>
  <si>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</si>
  <si>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</si>
  <si>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</si>
  <si>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</si>
  <si>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</si>
  <si>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</si>
  <si>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</si>
  <si>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</si>
  <si>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</si>
  <si>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</si>
  <si>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</si>
  <si>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</si>
  <si>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</si>
  <si>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</si>
  <si>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</si>
  <si>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</si>
  <si>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</si>
  <si>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</si>
  <si>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</si>
  <si>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</si>
  <si>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</si>
  <si>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</si>
  <si>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</si>
  <si>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</si>
  <si>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</si>
  <si>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</si>
  <si>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</si>
  <si>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</si>
  <si>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</si>
  <si>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</si>
  <si>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</si>
  <si>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</si>
  <si>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</si>
  <si>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</si>
  <si>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</si>
  <si>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</si>
  <si>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</si>
  <si>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</si>
  <si>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</si>
  <si>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</si>
  <si>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</si>
  <si>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</si>
  <si>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</si>
  <si>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</si>
  <si>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</si>
  <si>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</si>
  <si>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</si>
  <si>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</si>
  <si>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</si>
  <si>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</si>
  <si>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</si>
  <si>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</si>
  <si>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</si>
  <si>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</si>
  <si>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</si>
  <si>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</si>
  <si>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</si>
  <si>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</si>
  <si>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</si>
  <si>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</si>
  <si>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</si>
  <si>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</si>
  <si>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</si>
  <si>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</si>
  <si>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</si>
  <si>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</si>
  <si>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</si>
  <si>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</si>
  <si>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</si>
  <si>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</si>
  <si>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</si>
  <si>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</si>
  <si>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</si>
  <si>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</si>
  <si>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</si>
  <si>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</si>
  <si>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</si>
  <si>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</si>
  <si>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</si>
  <si>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</si>
  <si>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</si>
  <si>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</si>
  <si>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</si>
  <si>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</si>
  <si>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</si>
  <si>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</si>
  <si>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</si>
  <si>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</si>
  <si>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</si>
  <si>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</si>
  <si>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</si>
  <si>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</si>
  <si>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</si>
  <si>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</si>
  <si>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</si>
  <si>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</si>
  <si>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</si>
  <si>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</si>
  <si>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</si>
  <si>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</si>
  <si>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</si>
  <si>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</si>
  <si>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</si>
  <si>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</si>
  <si>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</si>
  <si>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</si>
  <si>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</si>
  <si>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</si>
  <si>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</si>
  <si>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</si>
  <si>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</si>
  <si>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</si>
  <si>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</si>
  <si>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</si>
  <si>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</si>
  <si>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</si>
  <si>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</si>
  <si>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</si>
  <si>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</si>
  <si>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</si>
  <si>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</si>
  <si>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</si>
  <si>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</si>
  <si>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</si>
  <si>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</si>
  <si>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</si>
  <si>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</si>
  <si>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</si>
  <si>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</si>
  <si>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</si>
  <si>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</si>
  <si>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</si>
  <si>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</si>
  <si>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</si>
  <si>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</si>
  <si>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</si>
  <si>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</si>
  <si>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</si>
  <si>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</si>
  <si>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</si>
  <si>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</si>
  <si>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</si>
  <si>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</si>
  <si>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</si>
  <si>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</si>
  <si>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</si>
  <si>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</si>
  <si>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</si>
  <si>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</si>
  <si>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</si>
  <si>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</si>
  <si>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</si>
  <si>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</si>
  <si>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</si>
  <si>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</si>
  <si>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</si>
  <si>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</si>
  <si>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</si>
  <si>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</si>
  <si>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</si>
  <si>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</si>
  <si>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</si>
  <si>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</si>
  <si>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</si>
  <si>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</si>
  <si>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</si>
  <si>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</si>
  <si>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</si>
  <si>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</si>
  <si>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</si>
  <si>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</si>
  <si>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</si>
  <si>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</si>
  <si>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</si>
  <si>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</si>
  <si>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</si>
  <si>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</si>
  <si>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</si>
  <si>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</si>
  <si>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</si>
  <si>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</si>
  <si>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</si>
  <si>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</si>
  <si>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</si>
  <si>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</si>
  <si>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</si>
  <si>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</si>
  <si>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</si>
  <si>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</si>
  <si>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</si>
  <si>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</si>
  <si>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</si>
  <si>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</si>
  <si>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</si>
  <si>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</si>
  <si>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</si>
  <si>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</si>
  <si>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</si>
  <si>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</si>
  <si>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</si>
  <si>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</si>
  <si>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</si>
  <si>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</si>
  <si>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</si>
  <si>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</si>
  <si>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</si>
  <si>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</si>
  <si>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</si>
  <si>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</si>
  <si>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</si>
  <si>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</si>
  <si>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</si>
  <si>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</si>
  <si>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</si>
  <si>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</si>
  <si>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</si>
  <si>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</si>
  <si>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</si>
  <si>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</si>
  <si>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</si>
  <si>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</si>
  <si>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</si>
  <si>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</si>
  <si>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</si>
  <si>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</si>
  <si>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</si>
  <si>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</si>
  <si>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</si>
  <si>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</si>
  <si>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</si>
  <si>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</si>
  <si>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</si>
  <si>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</si>
  <si>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</si>
  <si>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</si>
  <si>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</si>
  <si>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</si>
  <si>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</si>
  <si>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</si>
  <si>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</si>
  <si>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</si>
  <si>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</si>
  <si>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</si>
  <si>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</si>
  <si>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</si>
  <si>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</si>
  <si>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</si>
  <si>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</si>
  <si>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</si>
  <si>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</si>
  <si>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</si>
  <si>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</si>
  <si>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</si>
  <si>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</si>
  <si>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</si>
  <si>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</si>
  <si>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</si>
  <si>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</si>
  <si>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</si>
  <si>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</si>
  <si>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</si>
  <si>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</si>
  <si>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</si>
  <si>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</si>
  <si>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</si>
  <si>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</si>
  <si>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</si>
  <si>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</si>
  <si>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</si>
  <si>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</si>
  <si>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</si>
  <si>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</si>
  <si>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</si>
  <si>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</si>
  <si>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</si>
  <si>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</si>
  <si>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</si>
  <si>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</si>
  <si>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</si>
  <si>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</si>
  <si>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</si>
  <si>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</si>
  <si>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</si>
  <si>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</si>
  <si>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</si>
  <si>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</si>
  <si>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</si>
  <si>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</si>
  <si>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</si>
  <si>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</si>
  <si>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</si>
  <si>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</si>
  <si>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</si>
  <si>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</si>
  <si>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</si>
  <si>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</si>
  <si>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</si>
  <si>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</si>
  <si>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</si>
  <si>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</si>
  <si>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</si>
  <si>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</si>
  <si>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</si>
  <si>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</si>
  <si>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</si>
  <si>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</si>
  <si>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</si>
  <si>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</si>
  <si>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</si>
  <si>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</si>
  <si>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</si>
  <si>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</si>
  <si>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</si>
  <si>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</si>
  <si>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</si>
  <si>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</si>
  <si>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</si>
  <si>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</si>
  <si>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</si>
  <si>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</si>
  <si>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</si>
  <si>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</si>
  <si>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</si>
  <si>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</si>
  <si>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</si>
  <si>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</si>
  <si>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</si>
  <si>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</si>
  <si>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</si>
  <si>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</si>
  <si>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</si>
  <si>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</si>
  <si>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</si>
  <si>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</si>
  <si>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</si>
  <si>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</si>
  <si>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</si>
  <si>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</si>
  <si>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</si>
  <si>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</si>
  <si>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</si>
  <si>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</si>
  <si>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</si>
  <si>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</si>
  <si>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</si>
  <si>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</si>
  <si>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</si>
  <si>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</si>
  <si>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</si>
  <si>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</si>
  <si>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</si>
  <si>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</si>
  <si>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</si>
  <si>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</si>
  <si>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</si>
  <si>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</si>
  <si>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</si>
  <si>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</si>
  <si>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</si>
  <si>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</si>
  <si>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</si>
  <si>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</si>
  <si>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</si>
  <si>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</si>
  <si>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</si>
  <si>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</si>
  <si>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</si>
  <si>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</si>
  <si>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</si>
  <si>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</si>
  <si>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</si>
  <si>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</si>
  <si>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</si>
  <si>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</si>
  <si>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</si>
  <si>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</si>
  <si>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</si>
  <si>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</si>
  <si>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</si>
  <si>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</si>
  <si>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</si>
  <si>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</si>
  <si>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</si>
  <si>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</si>
  <si>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</si>
  <si>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</si>
  <si>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</si>
  <si>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</si>
  <si>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</si>
  <si>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</si>
  <si>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</si>
  <si>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</si>
  <si>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</si>
  <si>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</si>
  <si>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</si>
  <si>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</si>
  <si>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</si>
  <si>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</si>
  <si>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</si>
  <si>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</si>
  <si>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</si>
  <si>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</si>
  <si>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</si>
  <si>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</si>
  <si>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</si>
  <si>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</si>
  <si>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</si>
  <si>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</si>
  <si>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</si>
  <si>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</si>
  <si>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</si>
  <si>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</si>
  <si>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</si>
  <si>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</si>
  <si>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</si>
  <si>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</si>
  <si>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</si>
  <si>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</si>
  <si>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</si>
  <si>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</si>
  <si>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</si>
  <si>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</si>
  <si>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</si>
  <si>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</si>
  <si>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</si>
  <si>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</si>
  <si>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</si>
  <si>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</si>
  <si>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</si>
  <si>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</si>
  <si>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</si>
  <si>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</si>
  <si>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</si>
  <si>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</si>
  <si>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</si>
  <si>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</si>
  <si>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</si>
  <si>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</si>
  <si>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</si>
  <si>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</si>
  <si>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</si>
  <si>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</si>
  <si>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</si>
  <si>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</si>
  <si>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</si>
  <si>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</si>
  <si>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</si>
  <si>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</si>
  <si>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</si>
  <si>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</si>
  <si>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</si>
  <si>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</si>
  <si>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</si>
  <si>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</si>
  <si>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</si>
  <si>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</si>
  <si>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</si>
  <si>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</si>
  <si>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</si>
  <si>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</si>
  <si>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</si>
  <si>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</si>
  <si>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</si>
  <si>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</si>
  <si>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</si>
  <si>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</si>
  <si>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</si>
  <si>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</si>
  <si>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</si>
  <si>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</si>
  <si>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</si>
  <si>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</si>
  <si>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</si>
  <si>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</si>
  <si>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</si>
  <si>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</si>
  <si>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</si>
  <si>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</si>
  <si>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</si>
  <si>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</si>
  <si>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</si>
  <si>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</si>
  <si>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</si>
  <si>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</si>
  <si>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</si>
  <si>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</si>
  <si>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</si>
  <si>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</si>
  <si>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</si>
  <si>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</si>
  <si>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</si>
  <si>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</si>
  <si>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</si>
  <si>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</si>
  <si>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</si>
  <si>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</si>
  <si>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</si>
  <si>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</si>
  <si>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</si>
  <si>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</si>
  <si>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</si>
  <si>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</si>
  <si>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</si>
  <si>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</si>
  <si>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</si>
  <si>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</si>
  <si>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</si>
  <si>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</si>
  <si>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</si>
  <si>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</si>
  <si>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</si>
  <si>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</si>
  <si>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</si>
  <si>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</si>
  <si>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</si>
  <si>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</si>
  <si>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</si>
  <si>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</si>
  <si>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</si>
  <si>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</si>
  <si>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</si>
  <si>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</si>
  <si>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</si>
  <si>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</si>
  <si>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</si>
  <si>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</si>
  <si>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</si>
  <si>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</si>
  <si>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</si>
  <si>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</si>
  <si>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</si>
  <si>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</si>
  <si>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</si>
  <si>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</si>
  <si>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</si>
  <si>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</si>
  <si>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</si>
  <si>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</si>
  <si>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</si>
  <si>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</si>
  <si>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</si>
  <si>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</si>
  <si>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</si>
  <si>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</si>
  <si>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</si>
  <si>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</si>
  <si>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</si>
  <si>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</si>
  <si>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</si>
  <si>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</si>
  <si>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</si>
  <si>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</si>
  <si>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</si>
  <si>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</si>
  <si>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</si>
  <si>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</si>
  <si>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</si>
  <si>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</si>
  <si>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</si>
  <si>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</si>
  <si>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</si>
  <si>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</si>
  <si>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</si>
  <si>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</si>
  <si>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</si>
  <si>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</si>
  <si>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</si>
  <si>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</si>
  <si>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</si>
  <si>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</si>
  <si>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</si>
  <si>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</si>
  <si>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</si>
  <si>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</si>
  <si>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</si>
  <si>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</si>
  <si>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</si>
  <si>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</si>
  <si>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</si>
  <si>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</si>
  <si>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</si>
  <si>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</si>
  <si>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</si>
  <si>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</si>
  <si>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</si>
  <si>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</si>
  <si>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</si>
  <si>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</si>
  <si>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</si>
  <si>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</si>
  <si>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</si>
  <si>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</si>
  <si>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</si>
  <si>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</si>
  <si>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</si>
  <si>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</si>
  <si>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</si>
  <si>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</si>
  <si>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</si>
  <si>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</si>
  <si>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</si>
  <si>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</si>
  <si>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</si>
  <si>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</si>
  <si>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</si>
  <si>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</si>
  <si>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</si>
  <si>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</si>
  <si>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</si>
  <si>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</si>
  <si>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</si>
  <si>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</si>
  <si>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</si>
  <si>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</si>
  <si>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</si>
  <si>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</si>
  <si>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</si>
  <si>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</si>
  <si>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</si>
  <si>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</si>
  <si>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</si>
  <si>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</si>
  <si>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</si>
  <si>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</si>
  <si>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</si>
  <si>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</si>
  <si>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</si>
  <si>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</si>
  <si>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</si>
  <si>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</si>
  <si>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</si>
  <si>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</si>
  <si>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</si>
  <si>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</si>
  <si>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</si>
  <si>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</si>
  <si>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</si>
  <si>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</si>
  <si>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</si>
  <si>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</si>
  <si>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</si>
  <si>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</si>
  <si>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</si>
  <si>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</si>
  <si>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</si>
  <si>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</si>
  <si>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</si>
  <si>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</si>
  <si>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</si>
  <si>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</si>
  <si>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</si>
  <si>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</si>
  <si>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</si>
  <si>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</si>
  <si>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</si>
  <si>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</si>
  <si>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</si>
  <si>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</si>
  <si>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</si>
  <si>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</si>
  <si>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</si>
  <si>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</si>
  <si>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</si>
  <si>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</si>
  <si>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</si>
  <si>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</si>
  <si>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</si>
  <si>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</si>
  <si>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</si>
  <si>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</si>
  <si>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</si>
  <si>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</si>
  <si>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</si>
  <si>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</si>
  <si>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</si>
  <si>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</si>
  <si>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</si>
  <si>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</si>
  <si>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</si>
  <si>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</si>
  <si>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</si>
  <si>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</si>
  <si>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</si>
  <si>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</si>
  <si>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</si>
  <si>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</si>
  <si>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</si>
  <si>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</si>
  <si>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</si>
  <si>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</si>
  <si>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</si>
  <si>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</si>
  <si>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</si>
  <si>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</si>
  <si>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</si>
  <si>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</si>
  <si>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</si>
  <si>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</si>
  <si>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</si>
  <si>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</si>
  <si>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</si>
  <si>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</si>
  <si>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</si>
  <si>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</si>
  <si>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</si>
  <si>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</si>
  <si>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</si>
  <si>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</si>
  <si>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</si>
  <si>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</si>
  <si>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</si>
  <si>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</si>
  <si>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</si>
  <si>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</si>
  <si>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</si>
  <si>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</si>
  <si>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</si>
  <si>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</si>
  <si>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</si>
  <si>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</si>
  <si>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</si>
  <si>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</si>
  <si>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</si>
  <si>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</si>
  <si>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</si>
  <si>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</si>
  <si>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</si>
  <si>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</si>
  <si>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</si>
  <si>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</si>
  <si>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</si>
  <si>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</si>
  <si>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</si>
  <si>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</si>
  <si>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</si>
  <si>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</si>
  <si>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</si>
  <si>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</si>
  <si>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</si>
  <si>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</si>
  <si>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</si>
  <si>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</si>
  <si>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</si>
  <si>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</si>
  <si>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</si>
  <si>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</si>
  <si>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</si>
  <si>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</si>
  <si>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</si>
  <si>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</si>
  <si>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</si>
  <si>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</si>
  <si>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</si>
  <si>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</si>
  <si>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</si>
  <si>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</si>
  <si>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</si>
  <si>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</si>
  <si>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</si>
  <si>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</si>
  <si>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</si>
  <si>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</si>
  <si>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</si>
  <si>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</si>
  <si>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</si>
  <si>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</si>
  <si>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</si>
  <si>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</si>
  <si>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</si>
  <si>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</si>
  <si>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</si>
  <si>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</si>
  <si>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</si>
  <si>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</si>
  <si>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</si>
  <si>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</si>
  <si>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</si>
  <si>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</si>
  <si>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</si>
  <si>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</si>
  <si>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</si>
  <si>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</si>
  <si>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</si>
  <si>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</si>
  <si>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</si>
  <si>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</si>
  <si>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</si>
  <si>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</si>
  <si>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</si>
  <si>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</si>
  <si>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</si>
  <si>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</si>
  <si>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</si>
  <si>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</si>
  <si>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</si>
  <si>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</si>
  <si>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</si>
  <si>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</si>
  <si>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</si>
  <si>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</si>
  <si>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</si>
  <si>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</si>
  <si>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</si>
  <si>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</si>
  <si>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</si>
  <si>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</si>
  <si>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</si>
  <si>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</si>
  <si>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</si>
  <si>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</si>
  <si>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</si>
  <si>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</si>
  <si>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</si>
  <si>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</si>
  <si>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</si>
  <si>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</si>
  <si>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</si>
  <si>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</si>
  <si>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</si>
  <si>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</si>
  <si>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</si>
  <si>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</si>
  <si>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</si>
  <si>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</si>
  <si>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</si>
  <si>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</si>
  <si>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</si>
  <si>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</si>
  <si>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</si>
  <si>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</si>
  <si>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</si>
  <si>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</si>
  <si>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</si>
  <si>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</si>
  <si>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</si>
  <si>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</si>
  <si>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</si>
  <si>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</si>
  <si>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</si>
  <si>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</si>
  <si>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</si>
  <si>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</si>
  <si>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</si>
  <si>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</si>
  <si>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</si>
  <si>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</si>
  <si>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</si>
  <si>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</si>
  <si>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</si>
  <si>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</si>
  <si>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</si>
  <si>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</si>
  <si>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</si>
  <si>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</si>
  <si>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</si>
  <si>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</si>
  <si>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</si>
  <si>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</si>
  <si>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</si>
  <si>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</si>
  <si>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</si>
  <si>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</si>
  <si>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</si>
  <si>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</si>
  <si>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</si>
  <si>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</si>
  <si>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</si>
  <si>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</si>
  <si>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</si>
  <si>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</si>
  <si>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</si>
  <si>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</si>
  <si>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</si>
  <si>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</si>
  <si>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</si>
  <si>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</si>
  <si>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</si>
  <si>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</si>
  <si>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</si>
  <si>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</si>
  <si>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</si>
  <si>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</si>
  <si>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</si>
  <si>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</si>
  <si>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</si>
  <si>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</si>
  <si>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</si>
  <si>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</si>
  <si>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</si>
  <si>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</si>
  <si>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</si>
  <si>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</si>
  <si>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</si>
  <si>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</si>
  <si>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</si>
  <si>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</si>
  <si>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</si>
  <si>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</si>
  <si>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</si>
  <si>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</si>
  <si>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</si>
  <si>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</si>
  <si>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</si>
  <si>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</si>
  <si>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</si>
  <si>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</si>
  <si>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</si>
  <si>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</si>
  <si>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</si>
  <si>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</si>
  <si>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</si>
  <si>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</si>
  <si>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</si>
  <si>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</si>
  <si>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</si>
  <si>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</si>
  <si>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</si>
  <si>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</si>
  <si>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</si>
  <si>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</si>
  <si>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</si>
  <si>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</si>
  <si>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</si>
  <si>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</si>
  <si>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</si>
  <si>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</si>
  <si>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</si>
  <si>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</si>
  <si>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</si>
  <si>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</si>
  <si>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</si>
  <si>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</si>
  <si>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</si>
  <si>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</si>
  <si>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</si>
  <si>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</si>
  <si>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</si>
  <si>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</si>
  <si>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</si>
  <si>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</si>
  <si>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</si>
  <si>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</si>
  <si>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</si>
  <si>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</si>
  <si>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</si>
  <si>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</si>
  <si>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</si>
  <si>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</si>
  <si>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</si>
  <si>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</si>
  <si>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</si>
  <si>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</si>
  <si>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</si>
  <si>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</si>
  <si>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</si>
  <si>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</si>
  <si>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</si>
  <si>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</si>
  <si>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</si>
  <si>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</si>
  <si>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</si>
  <si>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</si>
  <si>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</si>
  <si>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</si>
  <si>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</si>
  <si>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</si>
  <si>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</si>
  <si>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</si>
  <si>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</si>
  <si>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</si>
  <si>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</si>
  <si>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</si>
  <si>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</si>
  <si>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</si>
  <si>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</si>
  <si>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</si>
  <si>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</si>
  <si>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</si>
  <si>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</si>
  <si>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</si>
  <si>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</si>
  <si>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</si>
  <si>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</si>
  <si>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</si>
  <si>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</si>
  <si>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</si>
  <si>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</si>
  <si>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</si>
  <si>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</si>
  <si>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</si>
  <si>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</si>
  <si>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</si>
  <si>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</si>
  <si>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</si>
  <si>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</si>
  <si>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</si>
  <si>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</si>
  <si>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</si>
  <si>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</si>
  <si>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</si>
  <si>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</si>
  <si>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</si>
  <si>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</si>
  <si>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</si>
  <si>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</si>
  <si>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</si>
  <si>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</si>
  <si>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</si>
  <si>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</si>
  <si>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</si>
  <si>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</si>
  <si>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</si>
  <si>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</si>
  <si>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</si>
  <si>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</si>
  <si>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</si>
  <si>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</si>
  <si>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</si>
  <si>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</si>
  <si>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</si>
  <si>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</si>
  <si>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</si>
  <si>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</si>
  <si>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</si>
  <si>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</si>
  <si>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</si>
  <si>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</si>
  <si>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</si>
  <si>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</si>
  <si>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</si>
  <si>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</si>
  <si>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</si>
  <si>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</si>
  <si>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</si>
  <si>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</si>
  <si>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</si>
  <si>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</si>
  <si>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</si>
  <si>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</si>
  <si>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</si>
  <si>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</si>
  <si>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</si>
  <si>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</si>
  <si>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</si>
  <si>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</si>
  <si>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</si>
  <si>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</si>
  <si>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</si>
  <si>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</si>
  <si>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</si>
  <si>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</si>
  <si>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</si>
  <si>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</si>
  <si>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</si>
  <si>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</si>
  <si>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</si>
  <si>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</si>
  <si>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</si>
  <si>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</si>
  <si>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</si>
  <si>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</si>
  <si>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</si>
  <si>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</si>
  <si>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</si>
  <si>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</si>
  <si>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</si>
  <si>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</si>
  <si>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</si>
  <si>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</si>
  <si>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</si>
  <si>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</si>
  <si>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</si>
  <si>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</si>
  <si>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</si>
  <si>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</si>
  <si>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</si>
  <si>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</si>
  <si>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</si>
  <si>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</si>
  <si>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</si>
  <si>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</si>
  <si>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</si>
  <si>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</si>
  <si>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</si>
  <si>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</si>
  <si>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</si>
  <si>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</si>
  <si>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</si>
  <si>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</si>
  <si>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</si>
  <si>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</si>
  <si>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</si>
  <si>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</si>
  <si>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</si>
  <si>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</si>
  <si>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</si>
  <si>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</si>
  <si>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</si>
  <si>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</si>
  <si>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</si>
  <si>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</si>
  <si>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</si>
  <si>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</si>
  <si>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</si>
  <si>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</si>
  <si>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</si>
  <si>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</si>
  <si>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</si>
  <si>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</si>
  <si>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</si>
  <si>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</si>
  <si>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</si>
  <si>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</si>
  <si>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</si>
  <si>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</si>
  <si>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</si>
  <si>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</si>
  <si>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</si>
  <si>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</si>
  <si>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</si>
  <si>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</si>
  <si>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</si>
  <si>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</si>
  <si>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</si>
  <si>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</si>
  <si>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</si>
  <si>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</si>
  <si>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</si>
  <si>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</si>
  <si>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</si>
  <si>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</si>
  <si>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</si>
  <si>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</si>
  <si>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</si>
  <si>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</si>
  <si>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</si>
  <si>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</si>
  <si>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</si>
  <si>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</si>
  <si>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</si>
  <si>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</si>
  <si>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</si>
  <si>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</si>
  <si>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</si>
  <si>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</si>
  <si>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</si>
  <si>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</si>
  <si>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</si>
  <si>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</si>
  <si>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</si>
  <si>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</si>
  <si>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</si>
  <si>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</si>
  <si>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</si>
  <si>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</si>
  <si>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</si>
  <si>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</si>
  <si>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</si>
  <si>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</si>
  <si>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</si>
  <si>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</si>
  <si>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</si>
  <si>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</si>
  <si>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</si>
  <si>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</si>
  <si>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</si>
  <si>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</si>
  <si>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</si>
  <si>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</si>
  <si>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</si>
  <si>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</si>
  <si>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</si>
  <si>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</si>
  <si>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</si>
  <si>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</si>
  <si>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</si>
  <si>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</si>
  <si>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</si>
  <si>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</si>
  <si>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</si>
  <si>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</si>
  <si>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</si>
  <si>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</si>
  <si>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</si>
  <si>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</si>
  <si>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</si>
  <si>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</si>
  <si>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</si>
  <si>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</si>
  <si>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</si>
  <si>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</si>
  <si>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</si>
  <si>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</si>
  <si>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</si>
  <si>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</si>
  <si>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</si>
  <si>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</si>
  <si>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</si>
  <si>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</si>
  <si>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</si>
  <si>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</si>
  <si>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</si>
  <si>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</si>
  <si>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</si>
  <si>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</si>
  <si>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</si>
  <si>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</si>
  <si>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</si>
  <si>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</si>
  <si>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</si>
  <si>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</si>
  <si>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</si>
  <si>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</si>
  <si>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</si>
  <si>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</si>
  <si>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</si>
  <si>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</si>
  <si>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</si>
  <si>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</si>
  <si>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</si>
  <si>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</si>
  <si>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</si>
  <si>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</si>
  <si>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</si>
  <si>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</si>
  <si>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</si>
  <si>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</si>
  <si>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</si>
  <si>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</si>
  <si>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</si>
  <si>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</si>
  <si>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</si>
  <si>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</si>
  <si>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</si>
  <si>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</si>
  <si>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</si>
  <si>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</si>
  <si>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</si>
  <si>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</si>
  <si>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</si>
  <si>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</si>
  <si>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</si>
  <si>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</si>
  <si>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</si>
  <si>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</si>
  <si>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</si>
  <si>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</si>
  <si>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</si>
  <si>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</si>
  <si>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</si>
  <si>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</si>
  <si>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</si>
  <si>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</si>
  <si>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</si>
  <si>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</si>
  <si>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</si>
  <si>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</si>
  <si>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</si>
  <si>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</si>
  <si>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</si>
  <si>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</si>
  <si>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</si>
  <si>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</si>
  <si>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</si>
  <si>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</si>
  <si>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</si>
  <si>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</si>
  <si>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</si>
  <si>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</si>
  <si>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</si>
  <si>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</si>
  <si>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</si>
  <si>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</si>
  <si>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</si>
  <si>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</si>
  <si>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</si>
  <si>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</si>
  <si>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</si>
  <si>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</si>
  <si>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</si>
  <si>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</si>
  <si>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</si>
  <si>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</si>
  <si>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</si>
  <si>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</si>
  <si>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</si>
  <si>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</si>
  <si>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</si>
  <si>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</si>
  <si>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</si>
  <si>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</si>
  <si>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</si>
  <si>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</si>
  <si>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</si>
  <si>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</si>
  <si>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</si>
  <si>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</si>
  <si>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</si>
  <si>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</si>
  <si>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</si>
  <si>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</si>
  <si>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</si>
  <si>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</si>
  <si>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</si>
  <si>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</si>
  <si>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</si>
  <si>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</si>
  <si>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</si>
  <si>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</si>
  <si>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</si>
  <si>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</si>
  <si>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</si>
  <si>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</si>
  <si>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</si>
  <si>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</si>
  <si>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</si>
  <si>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</si>
  <si>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</si>
  <si>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</si>
  <si>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</si>
  <si>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</si>
  <si>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</si>
  <si>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</si>
  <si>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</si>
  <si>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</si>
  <si>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</si>
  <si>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</si>
  <si>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</si>
  <si>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</si>
  <si>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</si>
  <si>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</si>
  <si>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</si>
  <si>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</si>
  <si>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</si>
  <si>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</si>
  <si>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</si>
  <si>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</si>
  <si>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</si>
  <si>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</si>
  <si>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</si>
  <si>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</si>
  <si>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</si>
  <si>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</si>
  <si>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</si>
  <si>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</si>
  <si>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</si>
  <si>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</si>
  <si>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</si>
  <si>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</si>
  <si>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</si>
  <si>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</si>
  <si>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</si>
  <si>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</si>
  <si>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</si>
  <si>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</si>
  <si>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</si>
  <si>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</si>
  <si>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</si>
  <si>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</si>
  <si>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</si>
  <si>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</si>
  <si>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</si>
  <si>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</si>
  <si>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</si>
  <si>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</si>
  <si>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</si>
  <si>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</si>
  <si>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</si>
  <si>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</si>
  <si>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</si>
  <si>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</si>
  <si>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</si>
  <si>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</si>
  <si>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</si>
  <si>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</si>
  <si>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</si>
  <si>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</si>
  <si>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</si>
  <si>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</si>
  <si>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</si>
  <si>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</si>
  <si>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</si>
  <si>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</si>
  <si>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</si>
  <si>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</si>
  <si>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</si>
  <si>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</si>
  <si>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</si>
  <si>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</si>
  <si>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</si>
  <si>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</si>
  <si>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</si>
  <si>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</si>
  <si>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</si>
  <si>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</si>
  <si>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</si>
  <si>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</si>
  <si>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</si>
  <si>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</si>
  <si>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</si>
  <si>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</si>
  <si>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</si>
  <si>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</si>
  <si>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</si>
  <si>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</si>
  <si>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</si>
  <si>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</si>
  <si>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</si>
  <si>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</si>
  <si>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</si>
  <si>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</si>
  <si>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</si>
  <si>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</si>
  <si>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</si>
  <si>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</si>
  <si>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</si>
  <si>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</si>
  <si>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</si>
  <si>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</si>
  <si>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</si>
  <si>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</si>
  <si>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</si>
  <si>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</si>
  <si>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</si>
  <si>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</si>
  <si>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</si>
  <si>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</si>
  <si>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</si>
  <si>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</si>
  <si>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</si>
  <si>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</si>
  <si>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</si>
  <si>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</si>
  <si>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</si>
  <si>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</si>
  <si>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</si>
  <si>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</si>
  <si>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</si>
  <si>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</si>
  <si>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</si>
  <si>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</si>
  <si>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</si>
  <si>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</si>
  <si>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</si>
  <si>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</si>
  <si>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</si>
  <si>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</si>
  <si>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</si>
  <si>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</si>
  <si>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</si>
  <si>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</si>
  <si>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</si>
  <si>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</si>
  <si>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</si>
  <si>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</si>
  <si>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</si>
  <si>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</si>
  <si>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</si>
  <si>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</si>
  <si>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</si>
  <si>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</si>
  <si>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</si>
  <si>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</si>
  <si>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</si>
  <si>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</si>
  <si>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</si>
  <si>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</si>
  <si>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</si>
  <si>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</si>
  <si>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</si>
  <si>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</si>
  <si>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</si>
  <si>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</si>
  <si>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</si>
  <si>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</si>
  <si>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</si>
  <si>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</si>
  <si>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</si>
  <si>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</si>
  <si>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</si>
  <si>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</si>
  <si>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</si>
  <si>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</si>
  <si>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</si>
  <si>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</si>
  <si>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</si>
  <si>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</si>
  <si>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</si>
  <si>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</si>
  <si>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</si>
  <si>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</si>
  <si>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</si>
  <si>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</si>
  <si>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</si>
  <si>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</si>
  <si>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</si>
  <si>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</si>
  <si>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</si>
  <si>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</si>
  <si>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</si>
  <si>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</si>
  <si>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</si>
  <si>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</si>
  <si>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</si>
  <si>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</si>
  <si>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</si>
  <si>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</si>
  <si>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</si>
  <si>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</si>
  <si>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</si>
  <si>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</si>
  <si>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</si>
  <si>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</si>
  <si>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</si>
  <si>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</si>
  <si>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</si>
  <si>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</si>
  <si>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</si>
  <si>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</si>
  <si>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</si>
  <si>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</si>
  <si>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</si>
  <si>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</si>
  <si>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</si>
  <si>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</si>
  <si>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</si>
  <si>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</si>
  <si>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</si>
  <si>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</si>
  <si>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</si>
  <si>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</si>
  <si>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</si>
  <si>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</si>
  <si>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</si>
  <si>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</si>
  <si>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</si>
  <si>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</si>
  <si>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</si>
  <si>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</si>
  <si>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</si>
  <si>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</si>
  <si>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</si>
  <si>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</si>
  <si>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</si>
  <si>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</si>
  <si>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</si>
  <si>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</si>
  <si>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</si>
  <si>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</si>
  <si>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</si>
  <si>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</si>
  <si>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</si>
  <si>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</si>
  <si>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</si>
  <si>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</si>
  <si>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</si>
  <si>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</si>
  <si>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</si>
  <si>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</si>
  <si>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</si>
  <si>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</si>
  <si>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</si>
  <si>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</si>
  <si>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</si>
  <si>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</si>
  <si>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</si>
  <si>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</si>
  <si>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</si>
  <si>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</si>
  <si>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</si>
  <si>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</si>
  <si>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</si>
  <si>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</si>
  <si>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</si>
  <si>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</si>
  <si>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</si>
  <si>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</si>
  <si>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</si>
  <si>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</si>
  <si>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</si>
  <si>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</si>
  <si>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</si>
  <si>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</si>
  <si>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</si>
  <si>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</si>
  <si>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</si>
  <si>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</si>
  <si>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</si>
  <si>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</si>
  <si>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</si>
  <si>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</si>
  <si>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</si>
  <si>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</si>
  <si>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</si>
  <si>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</si>
  <si>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</si>
  <si>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</si>
  <si>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</si>
  <si>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</si>
  <si>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</si>
  <si>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</si>
  <si>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</si>
  <si>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</si>
  <si>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</si>
  <si>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</si>
  <si>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</si>
  <si>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</si>
  <si>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</si>
  <si>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</si>
  <si>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</si>
  <si>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</si>
  <si>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</si>
  <si>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</si>
  <si>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</si>
  <si>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</si>
  <si>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</si>
  <si>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</si>
  <si>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</si>
  <si>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</si>
  <si>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</si>
  <si>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</si>
  <si>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</si>
  <si>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</si>
  <si>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</si>
  <si>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</si>
  <si>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</si>
  <si>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</si>
  <si>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</si>
  <si>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</si>
  <si>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</si>
  <si>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</si>
  <si>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</si>
  <si>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</si>
  <si>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</si>
  <si>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</si>
  <si>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</si>
  <si>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</si>
  <si>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</si>
  <si>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</si>
  <si>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</si>
  <si>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</si>
  <si>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</si>
  <si>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</si>
  <si>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</si>
  <si>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</si>
  <si>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</si>
  <si>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</si>
  <si>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</si>
  <si>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</si>
  <si>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</si>
  <si>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</si>
  <si>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</si>
  <si>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</si>
  <si>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</si>
  <si>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</si>
  <si>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</si>
  <si>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</si>
  <si>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</si>
  <si>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</si>
  <si>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</si>
  <si>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</si>
  <si>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</si>
  <si>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</si>
  <si>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</si>
  <si>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</si>
  <si>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</si>
  <si>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</si>
  <si>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</si>
  <si>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</si>
  <si>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</si>
  <si>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</si>
  <si>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</si>
  <si>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</si>
  <si>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</si>
  <si>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</si>
  <si>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</si>
  <si>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</si>
  <si>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</si>
  <si>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</si>
  <si>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</si>
  <si>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</si>
  <si>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</si>
  <si>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</si>
  <si>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</si>
  <si>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</si>
  <si>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</si>
  <si>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</si>
  <si>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</si>
  <si>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</si>
  <si>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</si>
  <si>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</si>
  <si>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</si>
  <si>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</si>
  <si>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</si>
  <si>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</si>
  <si>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</si>
  <si>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</si>
  <si>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</si>
  <si>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</si>
  <si>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</si>
  <si>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</si>
  <si>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</si>
  <si>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</si>
  <si>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</si>
  <si>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</si>
  <si>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</si>
  <si>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</si>
  <si>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</si>
  <si>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</si>
  <si>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</si>
  <si>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</si>
  <si>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</si>
  <si>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</si>
  <si>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</si>
  <si>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</si>
  <si>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</si>
  <si>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</si>
  <si>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</si>
  <si>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</si>
  <si>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</si>
  <si>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</si>
  <si>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</si>
  <si>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</si>
  <si>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</si>
  <si>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</si>
  <si>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</si>
  <si>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</si>
  <si>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</si>
  <si>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</si>
  <si>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</si>
  <si>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</si>
  <si>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</si>
  <si>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</si>
  <si>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</si>
  <si>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</si>
  <si>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</si>
  <si>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</si>
  <si>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</si>
  <si>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</si>
  <si>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</si>
  <si>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</si>
  <si>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</si>
  <si>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</si>
  <si>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</si>
  <si>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</si>
  <si>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</si>
  <si>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</si>
  <si>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</si>
  <si>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</si>
  <si>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</si>
  <si>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</si>
  <si>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</si>
  <si>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</si>
  <si>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</si>
  <si>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</si>
  <si>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</si>
  <si>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</si>
  <si>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</si>
  <si>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</si>
  <si>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</si>
  <si>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</si>
  <si>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</si>
  <si>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</si>
  <si>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</si>
  <si>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</si>
  <si>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</si>
  <si>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</si>
  <si>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</si>
  <si>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</si>
  <si>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</si>
  <si>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</si>
  <si>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</si>
  <si>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</si>
  <si>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</si>
  <si>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</si>
  <si>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</si>
  <si>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</si>
  <si>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</si>
  <si>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</si>
  <si>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</si>
  <si>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</si>
  <si>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</si>
  <si>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</si>
  <si>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</si>
  <si>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</si>
  <si>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</si>
  <si>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</si>
  <si>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</si>
  <si>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</si>
  <si>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</si>
  <si>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</si>
  <si>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</si>
  <si>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</si>
  <si>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</si>
  <si>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</si>
  <si>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</si>
  <si>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</si>
  <si>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</si>
  <si>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</si>
  <si>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</si>
  <si>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</si>
  <si>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</si>
  <si>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</si>
  <si>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</si>
  <si>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</si>
  <si>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</si>
  <si>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</si>
  <si>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</si>
  <si>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</si>
  <si>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</si>
  <si>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</si>
  <si>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</si>
  <si>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</si>
  <si>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</si>
  <si>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</si>
  <si>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</si>
  <si>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</si>
  <si>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</si>
  <si>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</si>
  <si>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</si>
  <si>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</si>
  <si>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</si>
  <si>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</si>
  <si>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</si>
  <si>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</si>
  <si>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</si>
  <si>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</si>
  <si>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</si>
  <si>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</si>
  <si>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</si>
  <si>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</si>
  <si>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</si>
  <si>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</si>
  <si>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</si>
  <si>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</si>
  <si>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</si>
  <si>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</si>
  <si>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</si>
  <si>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</si>
  <si>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</si>
  <si>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</si>
  <si>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</si>
  <si>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</si>
  <si>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</si>
  <si>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</si>
  <si>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</si>
  <si>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</si>
  <si>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</si>
  <si>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</si>
  <si>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</si>
  <si>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</si>
  <si>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</si>
  <si>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</si>
  <si>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</si>
  <si>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</si>
  <si>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</si>
  <si>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</si>
  <si>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</si>
  <si>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</si>
  <si>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</si>
  <si>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</si>
  <si>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</si>
  <si>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</si>
  <si>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</si>
  <si>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</si>
  <si>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</si>
  <si>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</si>
  <si>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</si>
  <si>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</si>
  <si>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</si>
  <si>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</si>
  <si>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</si>
  <si>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</si>
  <si>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</si>
  <si>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</si>
  <si>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</si>
  <si>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</si>
  <si>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</si>
  <si>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</si>
  <si>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</si>
  <si>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</si>
  <si>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</si>
  <si>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</si>
  <si>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</si>
  <si>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</si>
  <si>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</si>
  <si>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</si>
  <si>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</si>
  <si>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</si>
  <si>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</si>
  <si>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</si>
  <si>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</si>
  <si>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</si>
  <si>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</si>
  <si>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</si>
  <si>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</si>
  <si>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</si>
  <si>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</si>
  <si>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</si>
  <si>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</si>
  <si>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</si>
  <si>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</si>
  <si>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</si>
  <si>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</si>
  <si>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</si>
  <si>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</si>
  <si>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</si>
  <si>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</si>
  <si>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</si>
  <si>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</si>
  <si>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</si>
  <si>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</si>
  <si>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</si>
  <si>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</si>
  <si>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</si>
  <si>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</si>
  <si>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</si>
  <si>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</si>
  <si>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</si>
  <si>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</si>
  <si>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</si>
  <si>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</si>
  <si>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</si>
  <si>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</si>
  <si>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</si>
  <si>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</si>
  <si>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</si>
  <si>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</si>
  <si>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</si>
  <si>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</si>
  <si>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</si>
  <si>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</si>
  <si>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</si>
  <si>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</si>
  <si>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</si>
  <si>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</si>
  <si>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</si>
  <si>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</si>
  <si>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</si>
  <si>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</si>
  <si>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</si>
  <si>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</si>
  <si>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</si>
  <si>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</si>
  <si>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</si>
  <si>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</si>
  <si>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</si>
  <si>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</si>
  <si>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</si>
  <si>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</si>
  <si>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</si>
  <si>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</si>
  <si>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</si>
  <si>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</si>
  <si>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</si>
  <si>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</si>
  <si>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</si>
  <si>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</si>
  <si>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</si>
  <si>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</si>
  <si>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</si>
  <si>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</si>
  <si>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</si>
  <si>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</si>
  <si>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</si>
  <si>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</si>
  <si>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</si>
  <si>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</si>
  <si>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</si>
  <si>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</si>
  <si>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</si>
  <si>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</si>
  <si>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</si>
  <si>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</si>
  <si>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</si>
  <si>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</si>
  <si>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</si>
  <si>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</si>
  <si>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</si>
  <si>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</si>
  <si>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</si>
  <si>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</si>
  <si>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</si>
  <si>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</si>
  <si>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</si>
  <si>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</si>
  <si>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</si>
  <si>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</si>
  <si>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</si>
  <si>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</si>
  <si>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</si>
  <si>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</si>
  <si>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</si>
  <si>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</si>
  <si>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</si>
  <si>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</si>
  <si>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</si>
  <si>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</si>
  <si>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</si>
  <si>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</si>
  <si>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</si>
  <si>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</si>
  <si>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</si>
  <si>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</si>
  <si>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</si>
  <si>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</si>
  <si>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</si>
  <si>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</si>
  <si>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</si>
  <si>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</si>
  <si>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</si>
  <si>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</si>
  <si>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</si>
  <si>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</si>
  <si>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</si>
  <si>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</si>
  <si>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</si>
  <si>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</si>
  <si>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</si>
  <si>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</si>
  <si>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</si>
  <si>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</si>
  <si>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</si>
  <si>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</si>
  <si>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</si>
  <si>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</si>
  <si>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</si>
  <si>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</si>
  <si>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</si>
  <si>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</si>
  <si>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</si>
  <si>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</si>
  <si>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</si>
  <si>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</si>
  <si>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</si>
  <si>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</si>
  <si>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</si>
  <si>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</si>
  <si>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</si>
  <si>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</si>
  <si>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</si>
  <si>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</si>
  <si>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</si>
  <si>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</si>
  <si>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</si>
  <si>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</si>
  <si>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</si>
  <si>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</si>
  <si>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</si>
  <si>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</si>
  <si>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</si>
  <si>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</si>
  <si>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</si>
  <si>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</si>
  <si>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</si>
  <si>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</si>
  <si>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</si>
  <si>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</si>
  <si>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</si>
  <si>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</si>
  <si>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</si>
  <si>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</si>
  <si>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</si>
  <si>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</si>
  <si>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</si>
  <si>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</si>
  <si>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</si>
  <si>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</si>
  <si>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</si>
  <si>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</si>
  <si>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</si>
  <si>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</si>
  <si>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</si>
  <si>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</si>
  <si>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</si>
  <si>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</si>
  <si>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</si>
  <si>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</si>
  <si>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</si>
  <si>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</si>
  <si>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</si>
  <si>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</si>
  <si>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</si>
  <si>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</si>
  <si>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</si>
  <si>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</si>
  <si>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</si>
  <si>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</si>
  <si>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</si>
  <si>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</si>
  <si>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</si>
  <si>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</si>
  <si>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</si>
  <si>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</si>
  <si>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</si>
  <si>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</si>
  <si>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</si>
  <si>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</si>
  <si>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</si>
  <si>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</si>
  <si>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</si>
  <si>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</si>
  <si>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</si>
  <si>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</si>
  <si>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</si>
  <si>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</si>
  <si>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</si>
  <si>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</si>
  <si>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</si>
  <si>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</si>
  <si>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</si>
  <si>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</si>
  <si>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</si>
  <si>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</si>
  <si>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</si>
  <si>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</si>
  <si>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</si>
  <si>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</si>
  <si>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</si>
  <si>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</si>
  <si>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</si>
  <si>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</si>
  <si>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</si>
  <si>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</si>
  <si>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</si>
  <si>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</si>
  <si>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</si>
  <si>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</si>
  <si>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</si>
  <si>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</si>
  <si>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</si>
  <si>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</si>
  <si>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</si>
  <si>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</si>
  <si>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</si>
  <si>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</si>
  <si>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</si>
  <si>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</si>
  <si>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</si>
  <si>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</si>
  <si>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</si>
  <si>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</si>
  <si>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</si>
  <si>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</si>
  <si>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</si>
  <si>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</si>
  <si>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</si>
  <si>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</si>
  <si>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</si>
  <si>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</si>
  <si>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</si>
  <si>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</si>
  <si>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</si>
  <si>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</si>
  <si>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</si>
  <si>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</si>
  <si>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</si>
  <si>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</si>
  <si>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</si>
  <si>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</si>
  <si>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</si>
  <si>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</si>
  <si>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</si>
  <si>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</si>
  <si>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</si>
  <si>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</si>
  <si>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</si>
  <si>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</si>
  <si>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</si>
  <si>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</si>
  <si>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</si>
  <si>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</si>
  <si>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</si>
  <si>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</si>
  <si>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</si>
  <si>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</si>
  <si>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</si>
  <si>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</si>
  <si>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</si>
  <si>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</si>
  <si>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</si>
  <si>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</si>
  <si>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</si>
  <si>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</si>
  <si>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</si>
  <si>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</si>
  <si>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</si>
  <si>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</si>
  <si>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</si>
  <si>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</si>
  <si>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</si>
  <si>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</si>
  <si>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</si>
  <si>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</si>
  <si>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</si>
  <si>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</si>
  <si>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</si>
  <si>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</si>
  <si>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</si>
  <si>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</si>
  <si>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</si>
  <si>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</si>
  <si>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</si>
  <si>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</si>
  <si>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</si>
  <si>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</si>
  <si>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</si>
  <si>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</si>
  <si>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</si>
  <si>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</si>
  <si>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</si>
  <si>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</si>
  <si>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</si>
  <si>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</si>
  <si>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</si>
  <si>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</si>
  <si>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</si>
  <si>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</si>
  <si>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</si>
  <si>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</si>
  <si>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</si>
  <si>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</si>
  <si>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</si>
  <si>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</si>
  <si>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</si>
  <si>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</si>
  <si>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</si>
  <si>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</si>
  <si>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</si>
  <si>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</si>
  <si>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</si>
  <si>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</si>
  <si>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</si>
  <si>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</si>
  <si>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</si>
  <si>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</si>
  <si>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</si>
  <si>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</si>
  <si>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</si>
  <si>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</si>
  <si>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</si>
  <si>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</si>
  <si>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</si>
  <si>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</si>
  <si>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</si>
  <si>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</si>
  <si>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</si>
  <si>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</si>
  <si>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</si>
  <si>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</si>
  <si>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</si>
  <si>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</si>
  <si>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</si>
  <si>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</si>
  <si>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</si>
  <si>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</si>
  <si>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</si>
  <si>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</si>
  <si>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</si>
  <si>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</si>
  <si>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</si>
  <si>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</si>
  <si>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</si>
  <si>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</si>
  <si>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</si>
  <si>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</si>
  <si>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</si>
  <si>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</si>
  <si>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</si>
  <si>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</si>
  <si>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</si>
  <si>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</si>
  <si>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</si>
  <si>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</si>
  <si>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</si>
  <si>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</si>
  <si>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</si>
  <si>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</si>
  <si>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</si>
  <si>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</si>
  <si>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</si>
  <si>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</si>
  <si>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</si>
  <si>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</si>
  <si>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</si>
  <si>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</si>
  <si>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</si>
  <si>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</si>
  <si>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</si>
  <si>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</si>
  <si>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</si>
  <si>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</si>
  <si>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</si>
  <si>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</si>
  <si>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</si>
  <si>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</si>
  <si>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</si>
  <si>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</si>
  <si>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</si>
  <si>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</si>
  <si>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</si>
  <si>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</si>
  <si>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</si>
  <si>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</si>
  <si>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</si>
  <si>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</si>
  <si>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</si>
  <si>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</si>
  <si>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</si>
  <si>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</si>
  <si>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</si>
  <si>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</si>
  <si>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</si>
  <si>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</si>
  <si>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</si>
  <si>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</si>
  <si>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</si>
  <si>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</si>
  <si>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</si>
  <si>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</si>
  <si>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</si>
  <si>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</si>
  <si>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</si>
  <si>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</si>
  <si>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</si>
  <si>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</si>
  <si>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</si>
  <si>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</si>
  <si>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</si>
  <si>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</si>
  <si>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</si>
  <si>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</si>
  <si>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</si>
  <si>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</si>
  <si>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</si>
  <si>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</si>
  <si>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</si>
  <si>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</si>
  <si>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</si>
  <si>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</si>
  <si>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</si>
  <si>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</si>
  <si>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</si>
  <si>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</si>
  <si>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</si>
  <si>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</si>
  <si>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</si>
  <si>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</si>
  <si>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</si>
  <si>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</si>
  <si>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</si>
  <si>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</si>
  <si>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</si>
  <si>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</si>
  <si>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</si>
  <si>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</si>
  <si>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</si>
  <si>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</si>
  <si>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</si>
  <si>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</si>
  <si>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</si>
  <si>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</si>
  <si>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</si>
  <si>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</si>
  <si>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</si>
  <si>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</si>
  <si>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</si>
  <si>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</si>
  <si>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</si>
  <si>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</si>
  <si>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</si>
  <si>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</si>
  <si>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</si>
  <si>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</si>
  <si>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</si>
  <si>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</si>
  <si>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</si>
  <si>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</si>
  <si>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</si>
  <si>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</si>
  <si>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</si>
  <si>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</si>
  <si>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</si>
  <si>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</si>
  <si>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</si>
  <si>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</si>
  <si>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</si>
  <si>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</si>
  <si>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</si>
  <si>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</si>
  <si>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</si>
  <si>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</si>
  <si>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</si>
  <si>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</si>
  <si>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</si>
  <si>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</si>
  <si>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</si>
  <si>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</si>
  <si>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</si>
  <si>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</si>
  <si>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</si>
  <si>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</si>
  <si>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</si>
  <si>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</si>
  <si>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</si>
  <si>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</si>
  <si>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</si>
  <si>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</si>
  <si>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</si>
  <si>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</si>
  <si>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</si>
  <si>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</si>
  <si>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</si>
  <si>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</si>
  <si>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</si>
  <si>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</si>
  <si>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</si>
  <si>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</si>
  <si>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</si>
  <si>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</si>
  <si>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</si>
  <si>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</si>
  <si>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</si>
  <si>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</si>
  <si>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</si>
  <si>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</si>
  <si>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</si>
  <si>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</si>
  <si>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</si>
  <si>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</si>
  <si>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</si>
  <si>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</si>
  <si>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</si>
  <si>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</si>
  <si>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</si>
  <si>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</si>
  <si>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</si>
  <si>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</si>
  <si>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</si>
  <si>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</si>
  <si>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</si>
  <si>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</si>
  <si>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</si>
  <si>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</si>
  <si>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</si>
  <si>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</si>
  <si>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</si>
  <si>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</si>
  <si>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</si>
  <si>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</si>
  <si>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</si>
  <si>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</si>
  <si>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</si>
  <si>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</si>
  <si>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</si>
  <si>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</si>
  <si>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</si>
  <si>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</si>
  <si>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</si>
  <si>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</si>
  <si>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</si>
  <si>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</si>
  <si>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</si>
  <si>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</si>
  <si>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</si>
  <si>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</si>
  <si>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</si>
  <si>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</si>
  <si>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</si>
  <si>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</si>
  <si>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</si>
  <si>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</si>
  <si>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</si>
  <si>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</si>
  <si>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</si>
  <si>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</si>
  <si>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</si>
  <si>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</si>
  <si>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</si>
  <si>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</si>
  <si>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</si>
  <si>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</si>
  <si>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</si>
  <si>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</si>
  <si>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</si>
  <si>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</si>
  <si>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</si>
  <si>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</si>
  <si>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</si>
  <si>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</si>
  <si>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</si>
  <si>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</si>
  <si>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</si>
  <si>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</si>
  <si>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</si>
  <si>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</si>
  <si>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</si>
  <si>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</si>
  <si>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</si>
  <si>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</si>
  <si>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</si>
  <si>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</si>
  <si>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</si>
  <si>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</si>
  <si>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</si>
  <si>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</si>
  <si>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</si>
  <si>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</si>
  <si>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</si>
  <si>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</si>
  <si>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</si>
  <si>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</si>
  <si>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</si>
  <si>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</si>
  <si>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</si>
  <si>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</si>
  <si>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</si>
  <si>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</si>
  <si>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</si>
  <si>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</si>
  <si>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</si>
  <si>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</si>
  <si>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</si>
  <si>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</si>
  <si>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</si>
  <si>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</si>
  <si>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</si>
  <si>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</si>
  <si>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</si>
  <si>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</si>
  <si>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</si>
  <si>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</si>
  <si>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</si>
  <si>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</si>
  <si>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</si>
  <si>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</si>
  <si>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</si>
  <si>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</si>
  <si>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</si>
  <si>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</si>
  <si>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</si>
  <si>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</si>
  <si>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</si>
  <si>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</si>
  <si>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</si>
  <si>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</si>
  <si>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</si>
  <si>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</si>
  <si>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</si>
  <si>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</si>
  <si>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</si>
  <si>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</si>
  <si>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</si>
  <si>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</si>
  <si>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</si>
  <si>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</si>
  <si>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</si>
  <si>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</si>
  <si>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</si>
  <si>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</si>
  <si>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</si>
  <si>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</si>
  <si>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</si>
  <si>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</si>
  <si>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</si>
  <si>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</si>
  <si>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</si>
  <si>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</si>
  <si>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</si>
  <si>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</si>
  <si>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</si>
  <si>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</si>
  <si>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</si>
  <si>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</si>
  <si>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</si>
  <si>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</si>
  <si>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</si>
  <si>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</si>
  <si>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</si>
  <si>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</si>
  <si>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</si>
  <si>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</si>
  <si>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</si>
  <si>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</si>
  <si>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</si>
  <si>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</si>
  <si>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</si>
  <si>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</si>
  <si>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</si>
  <si>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</si>
  <si>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</si>
  <si>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</si>
  <si>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</si>
  <si>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</si>
  <si>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</si>
  <si>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</si>
  <si>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</si>
  <si>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</si>
  <si>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</si>
  <si>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</si>
  <si>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</si>
  <si>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</si>
  <si>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</si>
  <si>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</si>
  <si>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</si>
  <si>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</si>
  <si>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</si>
  <si>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</si>
  <si>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</si>
  <si>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</si>
  <si>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</si>
  <si>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</si>
  <si>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</si>
  <si>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</si>
  <si>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</si>
  <si>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</si>
  <si>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</si>
  <si>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</si>
  <si>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</si>
  <si>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</si>
  <si>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</si>
  <si>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</si>
  <si>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</si>
  <si>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</si>
  <si>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</si>
  <si>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</si>
  <si>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</si>
  <si>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</si>
  <si>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</si>
  <si>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</si>
  <si>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</si>
  <si>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</si>
  <si>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</si>
  <si>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</si>
  <si>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</si>
  <si>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</si>
  <si>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</si>
  <si>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</si>
  <si>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</si>
  <si>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</si>
  <si>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</si>
  <si>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</si>
  <si>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</si>
  <si>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</si>
  <si>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</si>
  <si>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</si>
  <si>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</si>
  <si>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</si>
  <si>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</si>
  <si>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</si>
  <si>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</si>
  <si>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</si>
  <si>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</si>
  <si>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</si>
  <si>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</si>
  <si>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</si>
  <si>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</si>
  <si>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</si>
  <si>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</si>
  <si>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</si>
  <si>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</si>
  <si>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</si>
  <si>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</si>
  <si>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</si>
  <si>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</si>
  <si>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</si>
  <si>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</si>
  <si>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</si>
  <si>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</si>
  <si>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</si>
  <si>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</si>
  <si>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</si>
  <si>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</si>
  <si>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</si>
  <si>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</si>
  <si>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</si>
  <si>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</si>
  <si>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</si>
  <si>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</si>
  <si>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</si>
  <si>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</si>
  <si>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</si>
  <si>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</si>
  <si>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</si>
  <si>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</si>
  <si>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</si>
  <si>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</si>
  <si>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</si>
  <si>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</si>
  <si>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</si>
  <si>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</si>
  <si>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</si>
  <si>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</si>
  <si>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</si>
  <si>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</si>
  <si>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</si>
  <si>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</si>
  <si>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</si>
  <si>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</si>
  <si>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</si>
  <si>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</si>
  <si>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</si>
  <si>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</si>
  <si>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</si>
  <si>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</si>
  <si>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</si>
  <si>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</si>
  <si>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</si>
  <si>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</si>
  <si>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</si>
  <si>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</si>
  <si>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</si>
  <si>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</si>
  <si>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</si>
  <si>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</si>
  <si>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</si>
  <si>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</si>
  <si>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</si>
  <si>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</si>
  <si>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</si>
  <si>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</si>
  <si>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</si>
  <si>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</si>
  <si>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</si>
  <si>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</si>
  <si>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</si>
  <si>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</si>
  <si>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</si>
  <si>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</si>
  <si>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</si>
  <si>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</si>
  <si>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</si>
  <si>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</si>
  <si>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</si>
  <si>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</si>
  <si>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</si>
  <si>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</si>
  <si>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</si>
  <si>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</si>
  <si>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</si>
  <si>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</si>
  <si>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</si>
  <si>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</si>
  <si>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</si>
  <si>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</si>
  <si>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</si>
  <si>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</si>
  <si>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</si>
  <si>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</si>
  <si>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</si>
  <si>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</si>
  <si>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</si>
  <si>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</si>
  <si>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</si>
  <si>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</si>
  <si>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</si>
  <si>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</si>
  <si>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</si>
  <si>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</si>
  <si>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</si>
  <si>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</si>
  <si>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</si>
  <si>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</si>
  <si>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</si>
  <si>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</si>
  <si>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</si>
  <si>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</si>
  <si>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</si>
  <si>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</si>
  <si>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</si>
  <si>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</si>
  <si>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</si>
  <si>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</si>
  <si>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</si>
  <si>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</si>
  <si>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</si>
  <si>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</si>
  <si>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</si>
  <si>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</si>
  <si>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</si>
  <si>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</si>
  <si>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</si>
  <si>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</si>
  <si>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</si>
  <si>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</si>
  <si>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</si>
  <si>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</si>
  <si>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</si>
  <si>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</si>
  <si>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</si>
  <si>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</si>
  <si>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</si>
  <si>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</si>
  <si>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</si>
  <si>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</si>
  <si>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</si>
  <si>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</si>
  <si>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</si>
  <si>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</si>
  <si>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</si>
  <si>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</si>
  <si>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</si>
  <si>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</si>
  <si>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</si>
  <si>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</si>
  <si>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</si>
  <si>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</si>
  <si>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</si>
  <si>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</si>
  <si>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</si>
  <si>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</si>
  <si>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</si>
  <si>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</si>
  <si>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</si>
  <si>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</si>
  <si>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</si>
  <si>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</si>
  <si>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</si>
  <si>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</si>
  <si>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</si>
  <si>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</si>
  <si>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</si>
  <si>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</si>
  <si>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</si>
  <si>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</si>
  <si>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</si>
  <si>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</si>
  <si>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</si>
  <si>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</si>
  <si>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</si>
  <si>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</si>
  <si>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</si>
  <si>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</si>
  <si>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</si>
  <si>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</si>
  <si>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</si>
  <si>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</si>
  <si>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</si>
  <si>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</si>
  <si>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</si>
  <si>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</si>
  <si>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</si>
  <si>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</si>
  <si>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</si>
  <si>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</si>
  <si>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</si>
  <si>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</si>
  <si>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</si>
  <si>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</si>
  <si>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</si>
  <si>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</si>
  <si>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</si>
  <si>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</si>
  <si>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</si>
  <si>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</si>
  <si>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</si>
  <si>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</si>
  <si>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</si>
  <si>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</si>
  <si>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</si>
  <si>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</si>
  <si>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</si>
  <si>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</si>
  <si>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</si>
  <si>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</si>
  <si>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</si>
  <si>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</si>
  <si>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</si>
  <si>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</si>
  <si>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</si>
  <si>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</si>
  <si>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</si>
  <si>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</si>
  <si>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</si>
  <si>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</si>
  <si>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</si>
  <si>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</si>
  <si>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</si>
  <si>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</si>
  <si>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</si>
  <si>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</si>
  <si>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</si>
  <si>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</si>
  <si>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</si>
  <si>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</si>
  <si>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</si>
  <si>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</si>
  <si>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</si>
  <si>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</si>
  <si>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</si>
  <si>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</si>
  <si>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</si>
  <si>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</si>
  <si>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</si>
  <si>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</si>
  <si>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</si>
  <si>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</si>
  <si>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</si>
  <si>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</si>
  <si>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</si>
  <si>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</si>
  <si>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</si>
  <si>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</si>
  <si>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</si>
  <si>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</si>
  <si>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</si>
  <si>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</si>
  <si>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</si>
  <si>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</si>
  <si>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</si>
  <si>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</si>
  <si>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</si>
  <si>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</si>
  <si>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</si>
  <si>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</si>
  <si>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</si>
  <si>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</si>
  <si>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</si>
  <si>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</si>
  <si>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</si>
  <si>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</si>
  <si>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</si>
  <si>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</si>
  <si>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</si>
  <si>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</si>
  <si>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</si>
  <si>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</si>
  <si>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</si>
  <si>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</si>
  <si>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</si>
  <si>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</si>
  <si>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</si>
  <si>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</si>
  <si>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</si>
  <si>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</si>
  <si>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</si>
  <si>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</si>
  <si>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</si>
  <si>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</si>
  <si>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</si>
  <si>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</si>
  <si>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</si>
  <si>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</si>
  <si>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</si>
  <si>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</si>
  <si>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</si>
  <si>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</si>
  <si>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</si>
  <si>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</si>
  <si>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</si>
  <si>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</si>
  <si>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</si>
  <si>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</si>
  <si>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</si>
  <si>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</si>
  <si>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</si>
  <si>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</si>
  <si>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</si>
  <si>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</si>
  <si>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</si>
  <si>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</si>
  <si>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</si>
  <si>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</si>
  <si>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</si>
  <si>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</si>
  <si>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</si>
  <si>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</si>
  <si>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</si>
  <si>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</si>
  <si>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</si>
  <si>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</si>
  <si>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</si>
  <si>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</si>
  <si>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</si>
  <si>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</si>
  <si>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</si>
  <si>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</si>
  <si>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</si>
  <si>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</si>
  <si>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</si>
  <si>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</si>
  <si>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</si>
  <si>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</si>
  <si>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</si>
  <si>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</si>
  <si>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</si>
  <si>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</si>
  <si>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</si>
  <si>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</si>
  <si>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</si>
  <si>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</si>
  <si>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</si>
  <si>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</si>
  <si>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</si>
  <si>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</si>
  <si>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</si>
  <si>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</si>
  <si>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</si>
  <si>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</si>
  <si>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</si>
  <si>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</si>
  <si>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</si>
  <si>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</si>
  <si>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</si>
  <si>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</si>
  <si>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</si>
  <si>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</si>
  <si>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</si>
  <si>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</si>
  <si>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</si>
  <si>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</si>
  <si>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</si>
  <si>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</si>
  <si>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</si>
  <si>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</si>
  <si>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</si>
  <si>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</si>
  <si>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</si>
  <si>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</si>
  <si>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</si>
  <si>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</si>
  <si>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</si>
  <si>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</si>
  <si>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</si>
  <si>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</si>
  <si>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</si>
  <si>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</si>
  <si>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</si>
  <si>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</si>
  <si>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</si>
  <si>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</si>
  <si>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</si>
  <si>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</si>
  <si>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</si>
  <si>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</si>
  <si>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</si>
  <si>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</si>
  <si>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</si>
  <si>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</si>
  <si>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</si>
  <si>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</si>
  <si>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</si>
  <si>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</si>
  <si>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</si>
  <si>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</si>
  <si>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</si>
  <si>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</si>
  <si>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</si>
  <si>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</si>
  <si>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</si>
  <si>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</si>
  <si>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</si>
  <si>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</si>
  <si>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</si>
  <si>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</si>
  <si>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</si>
  <si>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</si>
  <si>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</si>
  <si>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</si>
  <si>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</si>
  <si>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</si>
  <si>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</si>
  <si>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</si>
  <si>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</si>
  <si>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</si>
  <si>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</si>
  <si>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</si>
  <si>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</si>
  <si>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</si>
  <si>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</si>
  <si>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</si>
  <si>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</si>
  <si>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</si>
  <si>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</si>
  <si>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</si>
  <si>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</si>
  <si>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</si>
  <si>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</si>
  <si>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</si>
  <si>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</si>
  <si>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</si>
  <si>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</si>
  <si>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</si>
  <si>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</si>
  <si>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</si>
  <si>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</si>
  <si>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</si>
  <si>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</si>
  <si>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</si>
  <si>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</si>
  <si>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</si>
  <si>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</si>
  <si>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</si>
  <si>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</si>
  <si>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</si>
  <si>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</si>
  <si>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</si>
  <si>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</si>
  <si>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</si>
  <si>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</si>
  <si>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</si>
  <si>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</si>
  <si>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</si>
  <si>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</si>
  <si>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</si>
  <si>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</si>
  <si>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</si>
  <si>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</si>
  <si>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</si>
  <si>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</si>
  <si>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</si>
  <si>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</si>
  <si>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</si>
  <si>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</si>
  <si>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</si>
  <si>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</si>
  <si>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</si>
  <si>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</si>
  <si>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</si>
  <si>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</si>
  <si>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</si>
  <si>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</si>
  <si>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</si>
  <si>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</si>
  <si>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</si>
  <si>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</si>
  <si>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</si>
  <si>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</si>
  <si>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</si>
  <si>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</si>
  <si>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</si>
  <si>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</si>
  <si>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</si>
  <si>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</si>
  <si>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</si>
  <si>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</si>
  <si>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</si>
  <si>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</si>
  <si>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</si>
  <si>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</si>
  <si>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</si>
  <si>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</si>
  <si>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</si>
  <si>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</si>
  <si>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</si>
  <si>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</si>
  <si>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</si>
  <si>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</si>
  <si>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</si>
  <si>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</si>
  <si>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</si>
  <si>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</si>
  <si>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</si>
  <si>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</si>
  <si>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</si>
  <si>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</si>
  <si>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</si>
  <si>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</si>
  <si>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</si>
  <si>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</si>
  <si>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</si>
  <si>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</si>
  <si>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</si>
  <si>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</si>
  <si>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</si>
  <si>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</si>
  <si>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</si>
  <si>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</si>
  <si>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</si>
  <si>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</si>
  <si>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</si>
  <si>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</si>
  <si>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</si>
  <si>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</si>
  <si>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</si>
  <si>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</si>
  <si>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</si>
  <si>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</si>
  <si>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</si>
  <si>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</si>
  <si>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</si>
  <si>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</si>
  <si>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</si>
  <si>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</si>
  <si>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</si>
  <si>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</si>
  <si>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</si>
  <si>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</si>
  <si>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</si>
  <si>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</si>
  <si>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</si>
  <si>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</si>
  <si>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</si>
  <si>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</si>
  <si>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</si>
  <si>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</si>
  <si>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</si>
  <si>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</si>
  <si>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</si>
  <si>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</si>
  <si>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</si>
  <si>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</si>
  <si>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</si>
  <si>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</si>
  <si>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</si>
  <si>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</si>
  <si>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</si>
  <si>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</si>
  <si>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</si>
  <si>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</si>
  <si>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</si>
  <si>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</si>
  <si>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</si>
  <si>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</si>
  <si>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</si>
  <si>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</si>
  <si>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</si>
  <si>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</si>
  <si>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</si>
  <si>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</si>
  <si>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</si>
  <si>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</si>
  <si>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</si>
  <si>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</si>
  <si>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</si>
  <si>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</si>
  <si>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</si>
  <si>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</si>
  <si>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</si>
  <si>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</si>
  <si>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</si>
  <si>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</si>
  <si>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</si>
  <si>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</si>
  <si>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</si>
  <si>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</si>
  <si>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</si>
  <si>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</si>
  <si>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</si>
  <si>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</si>
  <si>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</si>
  <si>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</si>
  <si>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</si>
  <si>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</si>
  <si>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</si>
  <si>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</si>
  <si>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</si>
  <si>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</si>
  <si>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</si>
  <si>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</si>
  <si>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</si>
  <si>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</si>
  <si>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</si>
  <si>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</si>
  <si>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</si>
  <si>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</si>
  <si>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</si>
  <si>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</si>
  <si>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</si>
  <si>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</si>
  <si>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</si>
  <si>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</si>
  <si>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</si>
  <si>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</si>
  <si>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</si>
  <si>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</si>
  <si>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</si>
  <si>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</si>
  <si>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</si>
  <si>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</si>
  <si>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</si>
  <si>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</si>
  <si>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</si>
  <si>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</si>
  <si>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</si>
  <si>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</si>
  <si>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</si>
  <si>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</si>
  <si>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</si>
  <si>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</si>
  <si>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</si>
  <si>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</si>
  <si>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</si>
  <si>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</si>
  <si>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</si>
  <si>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</si>
  <si>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</si>
  <si>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</si>
  <si>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</si>
  <si>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</si>
  <si>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</si>
  <si>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</si>
  <si>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</si>
  <si>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</si>
  <si>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</si>
  <si>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</si>
  <si>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</si>
  <si>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</si>
  <si>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</si>
  <si>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</si>
  <si>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</si>
  <si>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</si>
  <si>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</si>
  <si>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</si>
  <si>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</si>
  <si>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</si>
  <si>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</si>
  <si>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</si>
  <si>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</si>
  <si>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</si>
  <si>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</si>
  <si>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</si>
  <si>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</si>
  <si>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</si>
  <si>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</si>
  <si>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</si>
  <si>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</si>
  <si>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</si>
  <si>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</si>
  <si>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</si>
  <si>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</si>
  <si>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</si>
  <si>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</si>
  <si>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</si>
  <si>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</si>
  <si>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</si>
  <si>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</si>
  <si>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</si>
  <si>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</si>
  <si>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</si>
  <si>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</si>
  <si>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</si>
  <si>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</si>
  <si>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</si>
  <si>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</si>
  <si>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</si>
  <si>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</si>
  <si>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</si>
  <si>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</si>
  <si>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</si>
  <si>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</si>
  <si>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</si>
  <si>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</si>
  <si>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</si>
  <si>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</si>
  <si>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</si>
  <si>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</si>
  <si>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</si>
  <si>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</si>
  <si>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</si>
  <si>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</si>
  <si>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</si>
  <si>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</si>
  <si>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</si>
  <si>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</si>
  <si>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</si>
  <si>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</si>
  <si>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</si>
  <si>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</si>
  <si>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</si>
  <si>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</si>
  <si>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</si>
  <si>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</si>
  <si>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</si>
  <si>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</si>
  <si>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</si>
  <si>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</si>
  <si>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</si>
  <si>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</si>
  <si>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</si>
  <si>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</si>
  <si>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</si>
  <si>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</si>
  <si>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</si>
  <si>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</si>
  <si>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</si>
  <si>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</si>
  <si>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</si>
  <si>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</si>
  <si>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</si>
  <si>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</si>
  <si>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</si>
  <si>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</si>
  <si>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</si>
  <si>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</si>
  <si>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</si>
  <si>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</si>
  <si>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</si>
  <si>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</si>
  <si>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</si>
  <si>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</si>
  <si>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</si>
  <si>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</si>
  <si>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</si>
  <si>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</si>
  <si>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</si>
  <si>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</si>
  <si>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</si>
  <si>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</si>
  <si>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</si>
  <si>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</si>
  <si>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</si>
  <si>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</si>
  <si>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</si>
  <si>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</si>
  <si>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</si>
  <si>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</si>
  <si>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</si>
  <si>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</si>
  <si>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</si>
  <si>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</si>
  <si>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</si>
  <si>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</si>
  <si>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</si>
  <si>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</si>
  <si>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</si>
  <si>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</si>
  <si>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</si>
  <si>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</si>
  <si>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</si>
  <si>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</si>
  <si>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</si>
  <si>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</si>
  <si>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</si>
  <si>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</si>
  <si>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</si>
  <si>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</si>
  <si>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</si>
  <si>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</si>
  <si>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</si>
  <si>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</si>
  <si>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</si>
  <si>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</si>
  <si>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</si>
  <si>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</si>
  <si>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</si>
  <si>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</si>
  <si>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</si>
  <si>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</si>
  <si>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</si>
  <si>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</si>
  <si>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</si>
  <si>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</si>
  <si>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</si>
  <si>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</si>
  <si>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</si>
  <si>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</si>
  <si>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</si>
  <si>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</si>
  <si>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</si>
  <si>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</si>
  <si>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</si>
  <si>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</si>
  <si>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</si>
  <si>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</si>
  <si>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</si>
  <si>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</si>
  <si>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</si>
  <si>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</si>
  <si>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</si>
  <si>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</si>
  <si>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</si>
  <si>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</si>
  <si>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</si>
  <si>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</si>
  <si>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</si>
  <si>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</si>
  <si>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</si>
  <si>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</si>
  <si>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</si>
  <si>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</si>
  <si>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</si>
  <si>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</si>
  <si>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</si>
  <si>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</si>
  <si>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</si>
  <si>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</si>
  <si>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</si>
  <si>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</si>
  <si>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</si>
  <si>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</si>
  <si>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</si>
  <si>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</si>
  <si>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</si>
  <si>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</si>
  <si>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</si>
  <si>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</si>
  <si>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</si>
  <si>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</si>
  <si>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</si>
  <si>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</si>
  <si>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</si>
  <si>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</si>
  <si>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</si>
  <si>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</si>
  <si>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</si>
  <si>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</si>
  <si>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</si>
  <si>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</si>
  <si>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</si>
  <si>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</si>
  <si>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</si>
  <si>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</si>
  <si>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</si>
  <si>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</si>
  <si>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</si>
  <si>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</si>
  <si>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</si>
  <si>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</si>
  <si>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</si>
  <si>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</si>
  <si>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</si>
  <si>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</si>
  <si>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</si>
  <si>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</si>
  <si>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</si>
  <si>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</si>
  <si>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</si>
  <si>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</si>
  <si>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</si>
  <si>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</si>
  <si>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</si>
  <si>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</si>
  <si>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</si>
  <si>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</si>
  <si>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</si>
  <si>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</si>
  <si>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</si>
  <si>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</si>
  <si>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</si>
  <si>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</si>
  <si>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</si>
  <si>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</si>
  <si>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</si>
  <si>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</si>
  <si>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</si>
  <si>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</si>
  <si>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</si>
  <si>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</si>
  <si>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</si>
  <si>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</si>
  <si>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</si>
  <si>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</si>
  <si>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</si>
  <si>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</si>
  <si>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</si>
  <si>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</si>
  <si>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</si>
  <si>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</si>
  <si>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</si>
  <si>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</si>
  <si>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</si>
  <si>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</si>
  <si>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</si>
  <si>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</si>
  <si>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</si>
  <si>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</si>
  <si>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</si>
  <si>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</si>
  <si>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</si>
  <si>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</si>
  <si>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</si>
  <si>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</si>
  <si>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</si>
  <si>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</si>
  <si>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</si>
  <si>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</si>
  <si>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</si>
  <si>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</si>
  <si>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</si>
  <si>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</si>
  <si>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</si>
  <si>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</si>
  <si>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</si>
  <si>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</si>
  <si>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</si>
  <si>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</si>
  <si>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</si>
  <si>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</si>
  <si>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</si>
  <si>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</si>
  <si>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</si>
  <si>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</si>
  <si>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</si>
  <si>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</si>
  <si>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</si>
  <si>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</si>
  <si>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</si>
  <si>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</si>
  <si>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</si>
  <si>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</si>
  <si>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</si>
  <si>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</si>
  <si>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</si>
  <si>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</si>
  <si>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</si>
  <si>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</si>
  <si>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</si>
  <si>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</si>
  <si>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</si>
  <si>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</si>
  <si>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</si>
  <si>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</si>
  <si>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</si>
  <si>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</si>
  <si>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</si>
  <si>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</si>
  <si>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</si>
  <si>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</si>
  <si>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</si>
  <si>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</si>
  <si>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</si>
  <si>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</si>
  <si>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</si>
  <si>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</si>
  <si>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</si>
  <si>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</si>
  <si>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</si>
  <si>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</si>
  <si>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</si>
  <si>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</si>
  <si>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</si>
  <si>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</si>
  <si>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</si>
  <si>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</si>
  <si>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</si>
  <si>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</si>
  <si>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</si>
  <si>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</si>
  <si>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</si>
  <si>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</si>
  <si>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</si>
  <si>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</si>
  <si>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</si>
  <si>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</si>
  <si>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</si>
  <si>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</si>
  <si>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</si>
  <si>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</si>
  <si>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</si>
  <si>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</si>
  <si>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</si>
  <si>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</si>
  <si>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</si>
  <si>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</si>
  <si>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</si>
  <si>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</si>
  <si>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</si>
  <si>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</si>
  <si>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</si>
  <si>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</si>
  <si>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</si>
  <si>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</si>
  <si>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</si>
  <si>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</si>
  <si>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</si>
  <si>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</si>
  <si>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</si>
  <si>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</si>
  <si>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</si>
  <si>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</si>
  <si>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</si>
  <si>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</si>
  <si>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</si>
  <si>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</si>
  <si>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</si>
  <si>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</si>
  <si>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</si>
  <si>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</si>
  <si>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</si>
  <si>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</si>
  <si>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</si>
  <si>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</si>
  <si>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</si>
  <si>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</si>
  <si>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</si>
  <si>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</si>
  <si>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</si>
  <si>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</si>
  <si>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</si>
  <si>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</si>
  <si>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</si>
  <si>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</si>
  <si>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</si>
  <si>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</si>
  <si>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</si>
  <si>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</si>
  <si>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</si>
  <si>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</si>
  <si>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</si>
  <si>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</si>
  <si>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</si>
  <si>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</si>
  <si>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</si>
  <si>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</si>
  <si>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</si>
  <si>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</si>
  <si>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</si>
  <si>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</si>
  <si>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</si>
  <si>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</si>
  <si>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</si>
  <si>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</si>
  <si>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</si>
  <si>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</si>
  <si>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</si>
  <si>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</si>
  <si>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</si>
  <si>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</si>
  <si>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</si>
  <si>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</si>
  <si>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</si>
  <si>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</si>
  <si>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</si>
  <si>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</si>
  <si>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</si>
  <si>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</si>
  <si>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</si>
  <si>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</si>
  <si>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</si>
  <si>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</si>
  <si>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</si>
  <si>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</si>
  <si>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</si>
  <si>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</si>
  <si>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</si>
  <si>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</si>
  <si>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</si>
  <si>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</si>
  <si>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</si>
  <si>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</si>
  <si>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</si>
  <si>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</si>
  <si>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</si>
  <si>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</si>
  <si>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</si>
  <si>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</si>
  <si>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</si>
  <si>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</si>
  <si>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</si>
  <si>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</si>
  <si>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</si>
  <si>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</si>
  <si>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</si>
  <si>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</si>
  <si>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</si>
  <si>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</si>
  <si>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</si>
  <si>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</si>
  <si>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</si>
  <si>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</si>
  <si>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</si>
  <si>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</si>
  <si>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</si>
  <si>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</si>
  <si>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</si>
  <si>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</si>
  <si>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</si>
  <si>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</si>
  <si>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</si>
  <si>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</si>
  <si>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</si>
  <si>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</si>
  <si>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</si>
  <si>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</si>
  <si>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</si>
  <si>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</si>
  <si>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</si>
  <si>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</si>
  <si>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</si>
  <si>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</si>
  <si>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</si>
  <si>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</si>
  <si>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</si>
  <si>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</si>
  <si>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</si>
  <si>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</si>
  <si>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</si>
  <si>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</si>
  <si>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</si>
  <si>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</si>
  <si>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</si>
  <si>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</si>
  <si>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</si>
  <si>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</si>
  <si>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</si>
  <si>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</si>
  <si>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</si>
  <si>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</si>
  <si>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</si>
  <si>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</si>
  <si>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</si>
  <si>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</si>
  <si>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</si>
  <si>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</si>
  <si>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</si>
  <si>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</si>
  <si>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</si>
  <si>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</si>
  <si>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</si>
  <si>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</si>
  <si>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</si>
  <si>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</si>
  <si>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</si>
  <si>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</si>
  <si>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</si>
  <si>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</si>
  <si>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</si>
  <si>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</si>
  <si>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</si>
  <si>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</si>
  <si>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</si>
  <si>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</si>
  <si>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</si>
  <si>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</si>
  <si>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</si>
  <si>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</si>
  <si>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</si>
  <si>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</si>
  <si>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</si>
  <si>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</si>
  <si>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</si>
  <si>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</si>
  <si>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</si>
  <si>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</si>
  <si>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</si>
  <si>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</si>
  <si>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</si>
  <si>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</si>
  <si>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</si>
  <si>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</si>
  <si>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</si>
  <si>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</si>
  <si>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</si>
  <si>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</si>
  <si>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</si>
  <si>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</si>
  <si>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</si>
  <si>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</si>
  <si>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</si>
  <si>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</si>
  <si>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</si>
  <si>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</si>
  <si>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</si>
  <si>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</si>
  <si>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</si>
  <si>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</si>
  <si>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</si>
  <si>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</si>
  <si>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</si>
  <si>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</si>
  <si>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</si>
  <si>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</si>
  <si>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</si>
  <si>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</si>
  <si>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</si>
  <si>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</si>
  <si>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</si>
  <si>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</si>
  <si>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</si>
  <si>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</si>
  <si>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</si>
  <si>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</si>
  <si>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</si>
  <si>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</si>
  <si>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</si>
  <si>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</si>
  <si>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</si>
  <si>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</si>
  <si>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</si>
  <si>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</si>
  <si>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</si>
  <si>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</si>
  <si>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</si>
  <si>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</si>
  <si>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</si>
  <si>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</si>
  <si>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</si>
  <si>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</si>
  <si>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</si>
  <si>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</si>
  <si>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</si>
  <si>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</si>
  <si>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</si>
  <si>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</si>
  <si>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</si>
  <si>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</si>
  <si>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</si>
  <si>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</si>
  <si>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</si>
  <si>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</si>
  <si>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</si>
  <si>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</si>
  <si>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</si>
  <si>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</si>
  <si>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</si>
  <si>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</si>
  <si>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</si>
  <si>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</si>
  <si>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</si>
  <si>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</si>
  <si>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</si>
  <si>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</si>
  <si>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</si>
  <si>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</si>
  <si>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</si>
  <si>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</si>
  <si>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</si>
  <si>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</si>
  <si>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</si>
  <si>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</si>
  <si>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</si>
  <si>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</si>
  <si>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</si>
  <si>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</si>
  <si>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</si>
  <si>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</si>
  <si>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</si>
  <si>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</si>
  <si>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</si>
  <si>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</si>
  <si>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</si>
  <si>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</si>
  <si>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</si>
  <si>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</si>
  <si>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</si>
  <si>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</si>
  <si>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</si>
  <si>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</si>
  <si>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</si>
  <si>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</si>
  <si>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</si>
  <si>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</si>
  <si>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</si>
  <si>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</si>
  <si>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</si>
  <si>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</si>
  <si>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</si>
  <si>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</si>
  <si>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</si>
  <si>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</si>
  <si>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</si>
  <si>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</si>
  <si>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</si>
  <si>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</si>
  <si>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</si>
  <si>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</si>
  <si>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</si>
  <si>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</si>
  <si>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</si>
  <si>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</si>
  <si>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</si>
  <si>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</si>
  <si>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</si>
  <si>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</si>
  <si>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</si>
  <si>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</si>
  <si>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</si>
  <si>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</si>
  <si>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</si>
  <si>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</si>
  <si>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</si>
  <si>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</si>
  <si>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</si>
  <si>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</si>
  <si>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</si>
  <si>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</si>
  <si>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</si>
  <si>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</si>
  <si>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</si>
  <si>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</si>
  <si>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</si>
  <si>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</si>
  <si>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</si>
  <si>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</si>
  <si>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</si>
  <si>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</si>
  <si>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</si>
  <si>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</si>
  <si>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</si>
  <si>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</si>
  <si>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</si>
  <si>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</si>
  <si>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</si>
  <si>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</si>
  <si>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</si>
  <si>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</si>
  <si>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</si>
  <si>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</si>
  <si>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</si>
  <si>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</si>
  <si>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</si>
  <si>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</si>
  <si>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</si>
  <si>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</si>
  <si>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</si>
  <si>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</si>
  <si>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</si>
  <si>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</si>
  <si>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</si>
  <si>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</si>
  <si>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</si>
  <si>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</si>
  <si>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</si>
  <si>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</si>
  <si>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</si>
  <si>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</si>
  <si>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</si>
  <si>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</si>
  <si>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</si>
  <si>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</si>
  <si>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</si>
  <si>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</si>
  <si>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</si>
  <si>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</si>
  <si>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</si>
  <si>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</si>
  <si>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</si>
  <si>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</si>
  <si>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</si>
  <si>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</si>
  <si>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</si>
  <si>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</si>
  <si>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</si>
  <si>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</si>
  <si>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</si>
  <si>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</si>
  <si>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</si>
  <si>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</si>
  <si>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</si>
  <si>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</si>
  <si>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</si>
  <si>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</si>
  <si>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</si>
  <si>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</si>
  <si>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</si>
  <si>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</si>
  <si>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</si>
  <si>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</si>
  <si>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</si>
  <si>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</si>
  <si>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</si>
  <si>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</si>
  <si>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</si>
  <si>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</si>
  <si>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</si>
  <si>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</si>
  <si>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</si>
  <si>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</si>
  <si>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</si>
  <si>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</si>
  <si>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</si>
  <si>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</si>
  <si>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</si>
  <si>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</si>
  <si>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</si>
  <si>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</si>
  <si>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</si>
  <si>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</si>
  <si>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</si>
  <si>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</si>
  <si>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</si>
  <si>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</si>
  <si>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</si>
  <si>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</si>
  <si>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</si>
  <si>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</si>
  <si>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</si>
  <si>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</si>
  <si>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</si>
  <si>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</si>
  <si>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</si>
  <si>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</si>
  <si>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</si>
  <si>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</si>
  <si>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</si>
  <si>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</si>
  <si>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</si>
  <si>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</si>
  <si>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</si>
  <si>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</si>
  <si>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</si>
  <si>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</si>
  <si>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</si>
  <si>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</si>
  <si>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</si>
  <si>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</si>
  <si>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</si>
  <si>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</si>
  <si>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</si>
  <si>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</si>
  <si>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</si>
  <si>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</si>
  <si>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</si>
  <si>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</si>
  <si>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</si>
  <si>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</si>
  <si>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</si>
  <si>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</si>
  <si>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</si>
  <si>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</si>
  <si>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</si>
  <si>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</si>
  <si>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</si>
  <si>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</si>
  <si>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</si>
  <si>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</si>
  <si>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</si>
  <si>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</si>
  <si>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</si>
  <si>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</si>
  <si>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</si>
  <si>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</si>
  <si>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</si>
  <si>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</si>
  <si>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</si>
  <si>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</si>
  <si>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</si>
  <si>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</si>
  <si>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</si>
  <si>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</si>
  <si>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</si>
  <si>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</si>
  <si>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</si>
  <si>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</si>
  <si>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</si>
  <si>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</si>
  <si>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</si>
  <si>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</si>
  <si>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</si>
  <si>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</si>
  <si>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</si>
  <si>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</si>
  <si>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</si>
  <si>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</si>
  <si>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</si>
  <si>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</si>
  <si>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</si>
  <si>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</si>
  <si>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</si>
  <si>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</si>
  <si>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</si>
  <si>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</si>
  <si>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</si>
  <si>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</si>
  <si>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</si>
  <si>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</si>
  <si>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</si>
  <si>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</si>
  <si>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</si>
  <si>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</si>
  <si>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</si>
  <si>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</si>
  <si>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</si>
  <si>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</si>
  <si>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</si>
  <si>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</si>
  <si>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</si>
  <si>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</si>
  <si>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</si>
  <si>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</si>
  <si>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</si>
  <si>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</si>
  <si>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</si>
  <si>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</si>
  <si>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</si>
  <si>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</si>
  <si>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</si>
  <si>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</si>
  <si>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</si>
  <si>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</si>
  <si>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</si>
  <si>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</si>
  <si>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</si>
  <si>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</si>
  <si>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</si>
  <si>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</si>
  <si>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</si>
  <si>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</si>
  <si>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</si>
  <si>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</si>
  <si>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</si>
  <si>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</si>
  <si>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</si>
  <si>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</si>
  <si>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</si>
  <si>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</si>
  <si>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</si>
  <si>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</si>
  <si>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</si>
  <si>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</si>
  <si>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</si>
  <si>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</si>
  <si>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</si>
  <si>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</si>
  <si>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</si>
  <si>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</si>
  <si>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</si>
  <si>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</si>
  <si>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</si>
  <si>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</si>
  <si>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</si>
  <si>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</si>
  <si>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</si>
  <si>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</si>
  <si>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</si>
  <si>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</si>
  <si>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</si>
  <si>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</si>
  <si>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</si>
  <si>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</si>
  <si>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</si>
  <si>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</si>
  <si>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</si>
  <si>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</si>
  <si>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</si>
  <si>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</si>
  <si>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</si>
  <si>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</si>
  <si>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</si>
  <si>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</si>
  <si>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</si>
  <si>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</si>
  <si>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</si>
  <si>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</si>
  <si>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</si>
  <si>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</si>
  <si>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</si>
  <si>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</si>
  <si>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</si>
  <si>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</si>
  <si>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</si>
  <si>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</si>
  <si>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</si>
  <si>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</si>
  <si>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</si>
  <si>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</si>
  <si>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</si>
  <si>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</si>
  <si>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</si>
  <si>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</si>
  <si>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</si>
  <si>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</si>
  <si>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</si>
  <si>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</si>
  <si>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</si>
  <si>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</si>
  <si>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</si>
  <si>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</si>
  <si>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</si>
  <si>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</si>
  <si>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</si>
  <si>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</si>
  <si>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</si>
  <si>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</si>
  <si>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</si>
  <si>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</si>
  <si>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</si>
  <si>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</si>
  <si>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</si>
  <si>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</si>
  <si>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</si>
  <si>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</si>
  <si>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</si>
  <si>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</si>
  <si>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</si>
  <si>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</si>
  <si>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</si>
  <si>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</si>
  <si>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</si>
  <si>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</si>
  <si>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</si>
  <si>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</si>
  <si>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</si>
  <si>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</si>
  <si>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</si>
  <si>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</si>
  <si>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</si>
  <si>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</si>
  <si>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</si>
  <si>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</si>
  <si>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</si>
  <si>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</si>
  <si>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</si>
  <si>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</si>
  <si>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</si>
  <si>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</si>
  <si>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</si>
  <si>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</si>
  <si>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</si>
  <si>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</si>
  <si>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</si>
  <si>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</si>
  <si>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</si>
  <si>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</si>
  <si>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</si>
  <si>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</si>
  <si>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</si>
  <si>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</si>
  <si>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</si>
  <si>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</si>
  <si>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</si>
  <si>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</si>
  <si>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</si>
  <si>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</si>
  <si>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</si>
  <si>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</si>
  <si>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</si>
  <si>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</si>
  <si>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</si>
  <si>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</si>
  <si>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</si>
  <si>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</si>
  <si>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</si>
  <si>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</si>
  <si>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</si>
  <si>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</si>
  <si>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</si>
  <si>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</si>
  <si>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</si>
  <si>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</si>
  <si>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</si>
  <si>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</si>
  <si>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</si>
  <si>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</si>
  <si>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</si>
  <si>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</si>
  <si>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</si>
  <si>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</si>
  <si>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</si>
  <si>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</si>
  <si>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</si>
  <si>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</si>
  <si>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</si>
  <si>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</si>
  <si>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</si>
  <si>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</si>
  <si>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</si>
  <si>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</si>
  <si>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</si>
  <si>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</si>
  <si>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</si>
  <si>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</si>
  <si>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</si>
  <si>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</si>
  <si>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</si>
  <si>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</si>
  <si>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</si>
  <si>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</si>
  <si>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</si>
  <si>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</si>
  <si>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</si>
  <si>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</si>
  <si>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</si>
  <si>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</si>
  <si>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</si>
  <si>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</si>
  <si>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</si>
  <si>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</si>
  <si>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</si>
  <si>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</si>
  <si>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</si>
  <si>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</si>
  <si>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</si>
  <si>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</si>
  <si>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</si>
  <si>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</si>
  <si>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</si>
  <si>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</si>
  <si>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</si>
  <si>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</si>
  <si>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</si>
  <si>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</si>
  <si>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</si>
  <si>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</si>
  <si>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</si>
  <si>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</si>
  <si>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</si>
  <si>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</si>
  <si>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</si>
  <si>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</si>
  <si>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</si>
  <si>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</si>
  <si>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</si>
  <si>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</si>
  <si>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</si>
  <si>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</si>
  <si>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</si>
  <si>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</si>
  <si>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</si>
  <si>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</si>
  <si>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</si>
  <si>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</si>
  <si>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</si>
  <si>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</si>
  <si>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</si>
  <si>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</si>
  <si>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</si>
  <si>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</si>
  <si>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</si>
  <si>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</si>
  <si>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</si>
  <si>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</si>
  <si>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</si>
  <si>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</si>
  <si>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</si>
  <si>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</si>
  <si>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</si>
  <si>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</si>
  <si>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</si>
  <si>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</si>
  <si>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</si>
  <si>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</si>
  <si>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</si>
  <si>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</si>
  <si>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</si>
  <si>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</si>
  <si>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</si>
  <si>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</si>
  <si>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</si>
  <si>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</si>
  <si>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</si>
  <si>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</si>
  <si>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</si>
  <si>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</si>
  <si>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</si>
  <si>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</si>
  <si>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</si>
  <si>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</si>
  <si>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</si>
  <si>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</si>
  <si>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</si>
  <si>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</si>
  <si>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</si>
  <si>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</si>
  <si>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</si>
  <si>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</si>
  <si>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</si>
  <si>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</si>
  <si>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</si>
  <si>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</si>
  <si>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</si>
  <si>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</si>
  <si>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</si>
  <si>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</si>
  <si>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</si>
  <si>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</si>
  <si>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</si>
  <si>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</si>
  <si>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</si>
  <si>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</si>
  <si>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</si>
  <si>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</si>
  <si>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</si>
  <si>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</si>
  <si>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</si>
  <si>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</si>
  <si>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</si>
  <si>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</si>
  <si>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</si>
  <si>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</si>
  <si>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</si>
  <si>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</si>
  <si>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</si>
  <si>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</si>
  <si>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</si>
  <si>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</si>
  <si>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</si>
  <si>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</si>
  <si>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</si>
  <si>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</si>
  <si>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</si>
  <si>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</si>
  <si>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</si>
  <si>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</si>
  <si>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</si>
  <si>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</si>
  <si>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</si>
  <si>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</si>
  <si>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</si>
  <si>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</si>
  <si>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</si>
  <si>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</si>
  <si>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</si>
  <si>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</si>
  <si>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</si>
  <si>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</si>
  <si>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</si>
  <si>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</si>
  <si>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</si>
  <si>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</si>
  <si>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</si>
  <si>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</si>
  <si>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</si>
  <si>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</si>
  <si>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</si>
  <si>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</si>
  <si>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</si>
  <si>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</si>
  <si>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</si>
  <si>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</si>
  <si>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</si>
  <si>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</si>
  <si>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</si>
  <si>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</si>
  <si>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</si>
  <si>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</si>
  <si>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</si>
  <si>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</si>
  <si>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</si>
  <si>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</si>
  <si>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</si>
  <si>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</si>
  <si>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</si>
  <si>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</si>
  <si>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</si>
  <si>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</si>
  <si>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</si>
  <si>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</si>
  <si>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</si>
  <si>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</si>
  <si>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</si>
  <si>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</si>
  <si>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</si>
  <si>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</si>
  <si>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</si>
  <si>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</si>
  <si>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</si>
  <si>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</si>
  <si>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</si>
  <si>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</si>
  <si>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</si>
  <si>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</si>
  <si>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</si>
  <si>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</si>
  <si>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</si>
  <si>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</si>
  <si>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</si>
  <si>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</si>
  <si>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</si>
  <si>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</si>
  <si>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</si>
  <si>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</si>
  <si>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</si>
  <si>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</si>
  <si>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</si>
  <si>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</si>
  <si>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</si>
  <si>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</si>
  <si>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</si>
  <si>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</si>
  <si>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</si>
  <si>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</si>
  <si>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</si>
  <si>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</si>
  <si>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</si>
  <si>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</si>
  <si>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</si>
  <si>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</si>
  <si>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</si>
  <si>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</si>
  <si>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</si>
  <si>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</si>
  <si>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</si>
  <si>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</si>
  <si>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</si>
  <si>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</si>
  <si>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</si>
  <si>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</si>
  <si>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</si>
  <si>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</si>
  <si>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</si>
  <si>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</si>
  <si>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</si>
  <si>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</si>
  <si>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</si>
  <si>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</si>
  <si>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</si>
  <si>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</si>
  <si>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</si>
  <si>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</si>
  <si>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</si>
  <si>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</si>
  <si>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</si>
  <si>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</si>
  <si>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</si>
  <si>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</si>
  <si>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</si>
  <si>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</si>
  <si>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</si>
  <si>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</si>
  <si>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</si>
  <si>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</si>
  <si>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</si>
  <si>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</si>
  <si>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</si>
  <si>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</si>
  <si>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</si>
  <si>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</si>
  <si>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</si>
  <si>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</si>
  <si>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</si>
  <si>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</si>
  <si>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</si>
  <si>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</si>
  <si>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</si>
  <si>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</si>
  <si>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</si>
  <si>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</si>
  <si>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</si>
  <si>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</si>
  <si>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</si>
  <si>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</si>
  <si>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</si>
  <si>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</si>
  <si>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</si>
  <si>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</si>
  <si>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</si>
  <si>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</si>
  <si>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</si>
  <si>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</si>
  <si>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</si>
  <si>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</si>
  <si>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</si>
  <si>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</si>
  <si>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</si>
  <si>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</si>
  <si>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</si>
  <si>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</si>
  <si>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</si>
  <si>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</si>
  <si>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</si>
  <si>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</si>
  <si>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</si>
  <si>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</si>
  <si>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</si>
  <si>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</si>
  <si>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</si>
  <si>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</si>
  <si>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</si>
  <si>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</si>
  <si>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</si>
  <si>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</si>
  <si>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</si>
  <si>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</si>
  <si>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</si>
  <si>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</si>
  <si>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</si>
  <si>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</si>
  <si>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</si>
  <si>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</si>
  <si>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</si>
  <si>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</si>
  <si>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</si>
  <si>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</si>
  <si>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</si>
  <si>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</si>
  <si>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</si>
  <si>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</si>
  <si>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</si>
  <si>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</si>
  <si>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</si>
  <si>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</si>
  <si>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</si>
  <si>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</si>
  <si>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</si>
  <si>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</si>
  <si>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</si>
  <si>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</si>
  <si>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</si>
  <si>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</si>
  <si>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</si>
  <si>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</si>
  <si>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</si>
  <si>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</si>
  <si>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</si>
  <si>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</si>
  <si>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</si>
  <si>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</si>
  <si>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</si>
  <si>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</si>
  <si>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</si>
  <si>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</si>
  <si>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</si>
  <si>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</si>
  <si>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</si>
  <si>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</si>
  <si>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</si>
  <si>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</si>
  <si>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</si>
  <si>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</si>
  <si>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</si>
  <si>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</si>
  <si>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</si>
  <si>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</si>
  <si>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</si>
  <si>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</si>
  <si>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</si>
  <si>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</si>
  <si>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</si>
  <si>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</si>
  <si>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</si>
  <si>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</si>
  <si>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</si>
  <si>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</si>
  <si>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</si>
  <si>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</si>
  <si>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</si>
  <si>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</si>
  <si>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</si>
  <si>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</si>
  <si>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</si>
  <si>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</si>
  <si>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</si>
  <si>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</si>
  <si>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</si>
  <si>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</si>
  <si>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</si>
  <si>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</si>
  <si>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</si>
  <si>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</si>
  <si>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</si>
  <si>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</si>
  <si>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</si>
  <si>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</si>
  <si>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</si>
  <si>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</si>
  <si>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</si>
  <si>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</si>
  <si>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</si>
  <si>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</si>
  <si>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</si>
  <si>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</si>
  <si>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</si>
  <si>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</si>
  <si>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</si>
  <si>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</si>
  <si>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</si>
  <si>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</si>
  <si>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</si>
  <si>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</si>
  <si>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</si>
  <si>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</si>
  <si>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</si>
  <si>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</si>
  <si>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</si>
  <si>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</si>
  <si>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</si>
  <si>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</si>
  <si>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</si>
  <si>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</si>
  <si>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</si>
  <si>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</si>
  <si>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</si>
  <si>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</si>
  <si>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</si>
  <si>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</si>
  <si>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</si>
  <si>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</si>
  <si>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</si>
  <si>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</si>
  <si>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</si>
  <si>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</si>
  <si>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</si>
  <si>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</si>
  <si>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</si>
  <si>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</si>
  <si>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</si>
  <si>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</si>
  <si>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</si>
  <si>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</si>
  <si>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</si>
  <si>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</si>
  <si>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</si>
  <si>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</si>
  <si>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</si>
  <si>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</si>
  <si>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</si>
  <si>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</si>
  <si>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</si>
  <si>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</si>
  <si>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</si>
  <si>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</si>
  <si>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</si>
  <si>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</si>
  <si>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</si>
  <si>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</si>
  <si>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</si>
  <si>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</si>
  <si>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</si>
  <si>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</si>
  <si>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</si>
  <si>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</si>
  <si>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</si>
  <si>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</si>
  <si>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</si>
  <si>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</si>
  <si>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</si>
  <si>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</si>
  <si>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</si>
  <si>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</si>
  <si>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</si>
  <si>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</si>
  <si>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</si>
  <si>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</si>
  <si>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</si>
  <si>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</si>
  <si>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</si>
  <si>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</si>
  <si>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</si>
  <si>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</si>
  <si>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</si>
  <si>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</si>
  <si>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</si>
  <si>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</si>
  <si>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</si>
  <si>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</si>
  <si>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</si>
  <si>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</si>
  <si>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</si>
  <si>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</si>
  <si>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</si>
  <si>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</si>
  <si>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</si>
  <si>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</si>
  <si>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</si>
  <si>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</si>
  <si>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</si>
  <si>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</si>
  <si>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</si>
  <si>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</si>
  <si>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</si>
  <si>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</si>
  <si>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</si>
  <si>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</si>
  <si>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</si>
  <si>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</si>
  <si>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</si>
  <si>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</si>
  <si>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</si>
  <si>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</si>
  <si>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</si>
  <si>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</si>
  <si>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</si>
  <si>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</si>
  <si>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</si>
  <si>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</si>
  <si>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</si>
  <si>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</si>
  <si>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</si>
  <si>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</si>
  <si>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</si>
  <si>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</si>
  <si>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</si>
  <si>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</si>
  <si>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</si>
  <si>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</si>
  <si>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</si>
  <si>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</si>
  <si>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</si>
  <si>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</si>
  <si>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</si>
  <si>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</si>
  <si>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</si>
  <si>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</si>
  <si>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</si>
  <si>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</si>
  <si>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</si>
  <si>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</si>
  <si>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</si>
  <si>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</si>
  <si>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</si>
  <si>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</si>
  <si>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</si>
  <si>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</si>
  <si>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</si>
  <si>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</si>
  <si>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</si>
  <si>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</si>
  <si>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</si>
  <si>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</si>
  <si>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</si>
  <si>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</si>
  <si>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</si>
  <si>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</si>
  <si>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</si>
  <si>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</si>
  <si>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</si>
  <si>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</si>
  <si>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</si>
  <si>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</si>
  <si>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</si>
  <si>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</si>
  <si>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</si>
  <si>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</si>
  <si>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</si>
  <si>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</si>
  <si>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</si>
  <si>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</si>
  <si>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</si>
  <si>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</si>
  <si>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</si>
  <si>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</si>
  <si>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</si>
  <si>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</si>
  <si>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</si>
  <si>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</si>
  <si>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</si>
  <si>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</si>
  <si>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</si>
  <si>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</si>
  <si>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</si>
  <si>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</si>
  <si>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</si>
  <si>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</si>
  <si>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</si>
  <si>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</si>
  <si>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</si>
  <si>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</si>
  <si>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</si>
  <si>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</si>
  <si>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</si>
  <si>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</si>
  <si>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</si>
  <si>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</si>
  <si>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</si>
  <si>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</si>
  <si>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</si>
  <si>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</si>
  <si>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</si>
  <si>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</si>
  <si>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</si>
  <si>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</si>
  <si>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</si>
  <si>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</si>
  <si>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</si>
  <si>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</si>
  <si>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</si>
  <si>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</si>
  <si>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</si>
  <si>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</si>
  <si>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</si>
  <si>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</si>
  <si>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</si>
  <si>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</si>
  <si>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</si>
  <si>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</si>
  <si>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</si>
  <si>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</si>
  <si>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</si>
  <si>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</si>
  <si>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</si>
  <si>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</si>
  <si>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</si>
  <si>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</si>
  <si>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</si>
  <si>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</si>
  <si>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</si>
  <si>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</si>
  <si>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</si>
  <si>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</si>
  <si>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</si>
  <si>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</si>
  <si>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</si>
  <si>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</si>
  <si>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</si>
  <si>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</si>
  <si>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</si>
  <si>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</si>
  <si>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</si>
  <si>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</si>
  <si>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</si>
  <si>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</si>
  <si>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</si>
  <si>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</si>
  <si>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</si>
  <si>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</si>
  <si>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</si>
  <si>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</si>
  <si>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</si>
  <si>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</si>
  <si>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</si>
  <si>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</si>
  <si>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</si>
  <si>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</si>
  <si>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</si>
  <si>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</si>
  <si>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</si>
  <si>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</si>
  <si>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</si>
  <si>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</si>
  <si>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</si>
  <si>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</si>
  <si>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</si>
  <si>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</si>
  <si>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</si>
  <si>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</si>
  <si>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</si>
  <si>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</si>
  <si>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</si>
  <si>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</si>
  <si>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</si>
  <si>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</si>
  <si>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</si>
  <si>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</si>
  <si>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</si>
  <si>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</si>
  <si>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</si>
  <si>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</si>
  <si>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</si>
  <si>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</si>
  <si>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</si>
  <si>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</si>
  <si>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</si>
  <si>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</si>
  <si>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</si>
  <si>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</si>
  <si>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</si>
  <si>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</si>
  <si>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</si>
  <si>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</si>
  <si>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</si>
  <si>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</si>
  <si>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</si>
  <si>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</si>
  <si>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</si>
  <si>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</si>
  <si>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</si>
  <si>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</si>
  <si>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</si>
  <si>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</si>
  <si>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</si>
  <si>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</si>
  <si>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</si>
  <si>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</si>
  <si>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</si>
  <si>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</si>
  <si>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</si>
  <si>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</si>
  <si>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</si>
  <si>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</si>
  <si>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</si>
  <si>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</si>
  <si>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</si>
  <si>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</si>
  <si>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</si>
  <si>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</si>
  <si>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</si>
  <si>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</si>
  <si>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</si>
  <si>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</si>
  <si>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</si>
  <si>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</si>
  <si>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</si>
  <si>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</si>
  <si>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</si>
  <si>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</si>
  <si>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</si>
  <si>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</si>
  <si>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</si>
  <si>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</si>
  <si>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</si>
  <si>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</si>
  <si>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</si>
  <si>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</si>
  <si>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</si>
  <si>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</si>
  <si>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</si>
  <si>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</si>
  <si>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</si>
  <si>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</si>
  <si>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</si>
  <si>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</si>
  <si>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</si>
  <si>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</si>
  <si>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</si>
  <si>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</si>
  <si>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</si>
  <si>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</si>
  <si>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</si>
  <si>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</si>
  <si>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</si>
  <si>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</si>
  <si>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</si>
  <si>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</si>
  <si>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</si>
  <si>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</si>
  <si>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</si>
  <si>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</si>
  <si>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</si>
  <si>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</si>
  <si>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</si>
  <si>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</si>
  <si>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</si>
  <si>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</si>
  <si>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</si>
  <si>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</si>
  <si>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</si>
  <si>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</si>
  <si>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</si>
  <si>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</si>
  <si>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</si>
  <si>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</si>
  <si>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</si>
  <si>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</si>
  <si>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</si>
  <si>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</si>
  <si>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</si>
  <si>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</si>
  <si>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</si>
  <si>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</si>
  <si>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</si>
  <si>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</si>
  <si>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</si>
  <si>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</si>
  <si>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</si>
  <si>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</si>
  <si>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</si>
  <si>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</si>
  <si>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</si>
  <si>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</si>
  <si>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</si>
  <si>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</si>
  <si>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</si>
  <si>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</si>
  <si>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</si>
  <si>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</si>
  <si>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</si>
  <si>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</si>
  <si>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</si>
  <si>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</si>
  <si>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</si>
  <si>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</si>
  <si>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</si>
  <si>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</si>
  <si>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</si>
  <si>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</si>
  <si>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</si>
  <si>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</si>
  <si>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</si>
  <si>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</si>
  <si>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</si>
  <si>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</si>
  <si>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</si>
  <si>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</si>
  <si>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</si>
  <si>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</si>
  <si>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</si>
  <si>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</si>
  <si>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</si>
  <si>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</si>
  <si>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</si>
  <si>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</si>
  <si>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</si>
  <si>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</si>
  <si>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</si>
  <si>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</si>
  <si>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</si>
  <si>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</si>
  <si>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</si>
  <si>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</si>
  <si>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</si>
  <si>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</si>
  <si>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</si>
  <si>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</si>
  <si>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</si>
  <si>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</si>
  <si>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</si>
  <si>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</si>
  <si>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</si>
  <si>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</si>
  <si>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</si>
  <si>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</si>
  <si>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</si>
  <si>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</si>
  <si>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</si>
  <si>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</si>
  <si>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</si>
  <si>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</si>
  <si>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</si>
  <si>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</si>
  <si>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</si>
  <si>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</si>
  <si>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</si>
  <si>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</si>
  <si>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</si>
  <si>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</si>
  <si>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</si>
  <si>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</si>
  <si>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</si>
  <si>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</si>
  <si>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</si>
  <si>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</si>
  <si>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</si>
  <si>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</si>
  <si>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</si>
  <si>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</si>
  <si>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</si>
  <si>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</si>
  <si>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</si>
  <si>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</si>
  <si>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</si>
  <si>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</si>
  <si>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</si>
  <si>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</si>
  <si>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</si>
  <si>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</si>
  <si>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</si>
  <si>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</si>
  <si>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</si>
  <si>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</si>
  <si>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</si>
  <si>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</si>
  <si>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</si>
  <si>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</si>
  <si>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</si>
  <si>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</si>
  <si>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</si>
  <si>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</si>
  <si>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</si>
  <si>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</si>
  <si>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</si>
  <si>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</si>
  <si>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</si>
  <si>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</si>
  <si>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</si>
  <si>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</si>
  <si>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</si>
  <si>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</si>
  <si>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</si>
  <si>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</si>
  <si>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</si>
  <si>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</si>
  <si>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</si>
  <si>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</si>
  <si>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</si>
  <si>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</si>
  <si>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</si>
  <si>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</si>
  <si>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</si>
  <si>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</si>
  <si>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</si>
  <si>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</si>
  <si>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</si>
  <si>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</si>
  <si>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</si>
  <si>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</si>
  <si>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</si>
  <si>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</si>
  <si>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</si>
  <si>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</si>
  <si>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</si>
  <si>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</si>
  <si>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</si>
  <si>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</si>
  <si>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</si>
  <si>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</si>
  <si>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</si>
  <si>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</si>
  <si>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</si>
  <si>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</si>
  <si>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</si>
  <si>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</si>
  <si>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</si>
  <si>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</si>
  <si>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</si>
  <si>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</si>
  <si>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</si>
  <si>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</si>
  <si>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</si>
  <si>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</si>
  <si>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</si>
  <si>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</si>
  <si>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</si>
  <si>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</si>
  <si>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</si>
  <si>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</si>
  <si>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</si>
  <si>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</si>
  <si>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</si>
  <si>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</si>
  <si>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</si>
  <si>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</si>
  <si>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</si>
  <si>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</si>
  <si>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</si>
  <si>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</si>
  <si>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</si>
  <si>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</si>
  <si>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</si>
  <si>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</si>
  <si>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</si>
  <si>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</si>
  <si>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</si>
  <si>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</si>
  <si>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</si>
  <si>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</si>
  <si>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</si>
  <si>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</si>
  <si>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</si>
  <si>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</si>
  <si>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</si>
  <si>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</si>
  <si>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</si>
  <si>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</si>
  <si>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</si>
  <si>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</si>
  <si>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</si>
  <si>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</si>
  <si>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</si>
  <si>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</si>
  <si>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</si>
  <si>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</si>
  <si>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</si>
  <si>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</si>
  <si>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</si>
  <si>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</si>
  <si>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</si>
  <si>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</si>
  <si>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</si>
  <si>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</si>
  <si>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</si>
  <si>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</si>
  <si>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</si>
  <si>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</si>
  <si>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</si>
  <si>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</si>
  <si>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</si>
  <si>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</si>
  <si>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</si>
  <si>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</si>
  <si>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</si>
  <si>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</si>
  <si>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</si>
  <si>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</si>
  <si>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</si>
  <si>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</si>
  <si>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</si>
  <si>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</si>
  <si>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</si>
  <si>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</si>
  <si>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</si>
  <si>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</si>
  <si>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</si>
  <si>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</si>
  <si>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</si>
  <si>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</si>
  <si>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</si>
  <si>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</si>
  <si>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</si>
  <si>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</si>
  <si>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</si>
  <si>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</si>
  <si>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</si>
  <si>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</si>
  <si>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</si>
  <si>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</si>
  <si>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</si>
  <si>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</si>
  <si>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</si>
  <si>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</si>
  <si>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</si>
  <si>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</si>
  <si>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</si>
  <si>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</si>
  <si>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</si>
  <si>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</si>
  <si>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</si>
  <si>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</si>
  <si>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</si>
  <si>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</si>
  <si>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</si>
  <si>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</si>
  <si>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</si>
  <si>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</si>
  <si>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</si>
  <si>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</si>
  <si>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</si>
  <si>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</si>
  <si>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</si>
  <si>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</si>
  <si>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</si>
  <si>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</si>
  <si>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</si>
  <si>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</si>
  <si>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</si>
  <si>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</si>
  <si>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</si>
  <si>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</si>
  <si>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</si>
  <si>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</si>
  <si>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</si>
  <si>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</si>
  <si>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</si>
  <si>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</si>
  <si>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</si>
  <si>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</si>
  <si>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</si>
  <si>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</si>
  <si>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</si>
  <si>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</si>
  <si>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</si>
  <si>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</si>
  <si>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</si>
  <si>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</si>
  <si>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</si>
  <si>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</si>
  <si>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</si>
  <si>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</si>
  <si>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</si>
  <si>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</si>
  <si>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</si>
  <si>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</si>
  <si>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</si>
  <si>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</si>
  <si>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</si>
  <si>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</si>
  <si>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</si>
  <si>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</si>
  <si>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</si>
  <si>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</si>
  <si>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</si>
  <si>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</si>
  <si>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</si>
  <si>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</si>
  <si>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</si>
  <si>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</si>
  <si>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</si>
  <si>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</si>
  <si>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</si>
  <si>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</si>
  <si>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</si>
  <si>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</si>
  <si>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</si>
  <si>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</si>
  <si>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</si>
  <si>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</si>
  <si>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</si>
  <si>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</si>
  <si>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</si>
  <si>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</si>
  <si>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</si>
  <si>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</si>
  <si>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</si>
  <si>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</si>
  <si>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</si>
  <si>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</si>
  <si>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</si>
  <si>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</si>
  <si>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</si>
  <si>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</si>
  <si>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</si>
  <si>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</si>
  <si>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</si>
  <si>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</si>
  <si>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</si>
  <si>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</si>
  <si>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</si>
  <si>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</si>
  <si>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</si>
  <si>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</si>
  <si>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</si>
  <si>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</si>
  <si>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</si>
  <si>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</si>
  <si>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</si>
  <si>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</si>
  <si>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</si>
  <si>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</si>
  <si>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</si>
  <si>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</si>
  <si>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</si>
  <si>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</si>
  <si>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</si>
  <si>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</si>
  <si>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</si>
  <si>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</si>
  <si>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</si>
  <si>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</si>
  <si>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</si>
  <si>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</si>
  <si>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</si>
  <si>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</si>
  <si>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</si>
  <si>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</si>
  <si>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</si>
  <si>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</si>
  <si>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</si>
  <si>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</si>
  <si>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</si>
  <si>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</si>
  <si>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</si>
  <si>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</si>
  <si>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</si>
  <si>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</si>
  <si>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</si>
  <si>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</si>
  <si>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</si>
  <si>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</si>
  <si>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</si>
  <si>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</si>
  <si>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</si>
  <si>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</si>
  <si>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</si>
  <si>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</si>
  <si>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</si>
  <si>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</si>
  <si>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</si>
  <si>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</si>
  <si>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</si>
  <si>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</si>
  <si>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</si>
  <si>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</si>
  <si>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</si>
  <si>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</si>
  <si>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</si>
  <si>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</si>
  <si>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</si>
  <si>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</si>
  <si>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</si>
  <si>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</si>
  <si>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</si>
  <si>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</si>
  <si>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</si>
  <si>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</si>
  <si>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</si>
  <si>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</si>
  <si>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</si>
  <si>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</si>
  <si>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</si>
  <si>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</si>
  <si>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</si>
  <si>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</si>
  <si>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</si>
  <si>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</si>
  <si>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</si>
  <si>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</si>
  <si>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</si>
  <si>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</si>
  <si>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</si>
  <si>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</si>
  <si>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</si>
  <si>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</si>
  <si>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</si>
  <si>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</si>
  <si>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</si>
  <si>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</si>
  <si>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</si>
  <si>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</si>
  <si>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</si>
  <si>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</si>
  <si>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</si>
  <si>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</si>
  <si>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</si>
  <si>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</si>
  <si>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</si>
  <si>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</si>
  <si>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</si>
  <si>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</si>
  <si>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</si>
  <si>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</si>
  <si>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</si>
  <si>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</si>
  <si>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</si>
  <si>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</si>
  <si>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</si>
  <si>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</si>
  <si>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</si>
  <si>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</si>
  <si>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</si>
  <si>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</si>
  <si>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</si>
  <si>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</si>
  <si>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</si>
  <si>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</si>
  <si>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</si>
  <si>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</si>
  <si>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</si>
  <si>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</si>
  <si>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</si>
  <si>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</si>
  <si>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</si>
  <si>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</si>
  <si>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</si>
  <si>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</si>
  <si>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</si>
  <si>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</si>
  <si>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</si>
  <si>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</si>
  <si>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</si>
  <si>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</si>
  <si>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</si>
  <si>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</si>
  <si>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</si>
  <si>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</si>
  <si>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</si>
  <si>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</si>
  <si>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</si>
  <si>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</si>
  <si>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</si>
  <si>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</si>
  <si>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</si>
  <si>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</si>
  <si>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</si>
  <si>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</si>
  <si>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</si>
  <si>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</si>
  <si>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</si>
  <si>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</si>
  <si>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</si>
  <si>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</si>
  <si>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</si>
  <si>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</si>
  <si>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</si>
  <si>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</si>
  <si>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</si>
  <si>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</si>
  <si>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</si>
  <si>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</si>
  <si>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</si>
  <si>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</si>
  <si>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</si>
  <si>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</si>
  <si>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</si>
  <si>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</si>
  <si>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</si>
  <si>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</si>
  <si>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</si>
  <si>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</si>
  <si>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</si>
  <si>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</si>
  <si>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</si>
  <si>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</si>
  <si>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</si>
  <si>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</si>
  <si>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</si>
  <si>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</si>
  <si>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</si>
  <si>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</si>
  <si>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</si>
  <si>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</si>
  <si>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</si>
  <si>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</si>
  <si>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</si>
  <si>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</si>
  <si>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</si>
  <si>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</si>
  <si>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</si>
  <si>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</si>
  <si>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</si>
  <si>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</si>
  <si>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</si>
  <si>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</si>
  <si>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</si>
  <si>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</si>
  <si>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</si>
  <si>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</si>
  <si>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</si>
  <si>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</si>
  <si>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</si>
  <si>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</si>
  <si>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</si>
  <si>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</si>
  <si>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</si>
  <si>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</si>
  <si>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</si>
  <si>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</si>
  <si>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</si>
  <si>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</si>
  <si>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</si>
  <si>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</si>
  <si>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</si>
  <si>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</si>
  <si>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</si>
  <si>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</si>
  <si>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</si>
  <si>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</si>
  <si>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</si>
  <si>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</si>
  <si>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</si>
  <si>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</si>
  <si>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</si>
  <si>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</si>
  <si>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</si>
  <si>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</si>
  <si>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</si>
  <si>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</si>
  <si>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</si>
  <si>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</si>
  <si>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</si>
  <si>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</si>
  <si>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</si>
  <si>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</si>
  <si>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</si>
  <si>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</si>
  <si>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</si>
  <si>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</si>
  <si>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</si>
  <si>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</si>
  <si>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</si>
  <si>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</si>
  <si>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</si>
  <si>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</si>
  <si>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</si>
  <si>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</si>
  <si>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</si>
  <si>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</si>
  <si>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</si>
  <si>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</si>
  <si>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</si>
  <si>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</si>
  <si>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</si>
  <si>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</si>
  <si>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</si>
  <si>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</si>
  <si>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</si>
  <si>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</si>
  <si>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</si>
  <si>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</si>
  <si>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</si>
  <si>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</si>
  <si>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</si>
  <si>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</si>
  <si>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</si>
  <si>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</si>
  <si>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</si>
  <si>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</si>
  <si>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</si>
  <si>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</si>
  <si>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</si>
  <si>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</si>
  <si>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</si>
  <si>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</si>
  <si>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</si>
  <si>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</si>
  <si>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</si>
  <si>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</si>
  <si>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</si>
  <si>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</si>
  <si>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</si>
  <si>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</si>
  <si>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</si>
  <si>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</si>
  <si>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</si>
  <si>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</si>
  <si>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</si>
  <si>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</si>
  <si>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</si>
  <si>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</si>
  <si>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</si>
  <si>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</si>
  <si>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</si>
  <si>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</si>
  <si>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</si>
  <si>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</si>
  <si>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</si>
  <si>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</si>
  <si>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</si>
  <si>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</si>
  <si>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</si>
  <si>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</si>
  <si>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</si>
  <si>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</si>
  <si>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</si>
  <si>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</si>
  <si>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</si>
  <si>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</si>
  <si>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</si>
  <si>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</si>
  <si>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</si>
  <si>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</si>
  <si>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</si>
  <si>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</si>
  <si>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</si>
  <si>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</si>
  <si>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</si>
  <si>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</si>
  <si>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</si>
  <si>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</si>
  <si>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</si>
  <si>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</si>
  <si>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</si>
  <si>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</si>
  <si>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</si>
  <si>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</si>
  <si>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</si>
  <si>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</si>
  <si>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</si>
  <si>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</si>
  <si>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</si>
  <si>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</si>
  <si>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</si>
  <si>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</si>
  <si>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</si>
  <si>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</si>
  <si>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</si>
  <si>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</si>
  <si>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</si>
  <si>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</si>
  <si>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</si>
  <si>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</si>
  <si>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</si>
  <si>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</si>
  <si>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</si>
  <si>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</si>
  <si>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</si>
  <si>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</si>
  <si>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</si>
  <si>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</si>
  <si>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</si>
  <si>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</si>
  <si>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</si>
  <si>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</si>
  <si>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</si>
  <si>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</si>
  <si>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</si>
  <si>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</si>
  <si>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</si>
  <si>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</si>
  <si>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</si>
  <si>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</si>
  <si>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</si>
  <si>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</si>
  <si>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</si>
  <si>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</si>
  <si>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</si>
  <si>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</si>
  <si>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</si>
  <si>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</si>
  <si>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</si>
  <si>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</si>
  <si>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</si>
  <si>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</si>
  <si>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</si>
  <si>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</si>
  <si>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</si>
  <si>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</si>
  <si>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</si>
  <si>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</si>
  <si>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</si>
  <si>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</si>
  <si>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</si>
  <si>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</si>
  <si>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</si>
  <si>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</si>
  <si>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</si>
  <si>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</si>
  <si>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</si>
  <si>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</si>
  <si>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</si>
  <si>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</si>
  <si>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</si>
  <si>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</si>
  <si>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</si>
  <si>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</si>
  <si>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</si>
  <si>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</si>
  <si>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</si>
  <si>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</si>
  <si>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</si>
  <si>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</si>
  <si>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</si>
  <si>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</si>
  <si>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</si>
  <si>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</si>
  <si>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</si>
  <si>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</si>
  <si>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</si>
  <si>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</si>
  <si>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</si>
  <si>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</si>
  <si>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</si>
  <si>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</si>
  <si>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</si>
  <si>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</si>
  <si>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</si>
  <si>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</si>
  <si>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</si>
  <si>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</si>
  <si>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</si>
  <si>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</si>
  <si>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</si>
  <si>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</si>
  <si>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</si>
  <si>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</si>
  <si>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</si>
  <si>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</si>
  <si>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</si>
  <si>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</si>
  <si>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</si>
  <si>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</si>
  <si>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</si>
  <si>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</si>
  <si>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</si>
  <si>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</si>
  <si>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</si>
  <si>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</si>
  <si>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</si>
  <si>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</si>
  <si>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</si>
  <si>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</si>
  <si>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</si>
  <si>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</si>
  <si>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</si>
  <si>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</si>
  <si>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</si>
  <si>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</si>
  <si>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</si>
  <si>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</si>
  <si>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</si>
  <si>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</si>
  <si>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</si>
  <si>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</si>
  <si>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</si>
  <si>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</si>
  <si>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</si>
  <si>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</si>
  <si>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</si>
  <si>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</si>
  <si>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</si>
  <si>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</si>
  <si>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</si>
  <si>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</si>
  <si>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</si>
  <si>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</si>
  <si>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</si>
  <si>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</si>
  <si>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</si>
  <si>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</si>
  <si>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</si>
  <si>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</si>
  <si>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</si>
  <si>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</si>
  <si>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</si>
  <si>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</si>
  <si>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</si>
  <si>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</si>
  <si>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</si>
  <si>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</si>
  <si>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</si>
  <si>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</si>
  <si>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</si>
  <si>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</si>
  <si>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</si>
  <si>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</si>
  <si>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</si>
  <si>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</si>
  <si>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</si>
  <si>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</si>
  <si>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</si>
  <si>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</si>
  <si>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</si>
  <si>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</si>
  <si>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</si>
  <si>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</si>
  <si>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</si>
  <si>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</si>
  <si>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</si>
  <si>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</si>
  <si>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</si>
  <si>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</si>
  <si>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</si>
  <si>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</si>
  <si>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</si>
  <si>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</si>
  <si>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</si>
  <si>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</si>
  <si>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</si>
  <si>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</si>
  <si>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</si>
  <si>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</si>
  <si>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</si>
  <si>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</si>
  <si>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</si>
  <si>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</si>
  <si>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</si>
  <si>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</si>
  <si>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</si>
  <si>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</si>
  <si>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</si>
  <si>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</si>
  <si>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</si>
  <si>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</si>
  <si>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</si>
  <si>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</si>
  <si>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</si>
  <si>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</si>
  <si>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</si>
  <si>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</si>
  <si>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</si>
  <si>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</si>
  <si>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</si>
  <si>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</si>
  <si>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</si>
  <si>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</si>
  <si>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</si>
  <si>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</si>
  <si>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</si>
  <si>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</si>
  <si>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</si>
  <si>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</si>
  <si>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</si>
  <si>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</si>
  <si>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</si>
  <si>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</si>
  <si>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</si>
  <si>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</si>
  <si>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</si>
  <si>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</si>
  <si>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</si>
  <si>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</si>
  <si>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</si>
  <si>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</si>
  <si>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</si>
  <si>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</si>
  <si>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</si>
  <si>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</si>
  <si>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</si>
  <si>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</si>
  <si>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</si>
  <si>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</si>
  <si>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</si>
  <si>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</si>
  <si>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</si>
  <si>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</si>
  <si>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</si>
  <si>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</si>
  <si>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</si>
  <si>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</si>
  <si>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</si>
  <si>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</si>
  <si>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</si>
  <si>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</si>
  <si>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</si>
  <si>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</si>
  <si>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</si>
  <si>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</si>
  <si>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</si>
  <si>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</si>
  <si>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</si>
  <si>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</si>
  <si>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</si>
  <si>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</si>
  <si>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</si>
  <si>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</si>
  <si>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</si>
  <si>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</si>
  <si>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</si>
  <si>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</si>
  <si>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</si>
  <si>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</si>
  <si>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</si>
  <si>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</si>
  <si>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</si>
  <si>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</si>
  <si>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</si>
  <si>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</si>
  <si>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</si>
  <si>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</si>
  <si>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</si>
  <si>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</si>
  <si>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</si>
  <si>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</si>
  <si>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</si>
  <si>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</si>
  <si>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</si>
  <si>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</si>
  <si>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</si>
  <si>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</si>
  <si>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</si>
  <si>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</si>
  <si>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</si>
  <si>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</si>
  <si>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</si>
  <si>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</si>
  <si>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</si>
  <si>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</si>
  <si>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</si>
  <si>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</si>
  <si>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</si>
  <si>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</si>
  <si>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</si>
  <si>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</si>
  <si>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</si>
  <si>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</si>
  <si>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</si>
  <si>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</si>
  <si>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</si>
  <si>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</si>
  <si>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</si>
  <si>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</si>
  <si>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</si>
  <si>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</si>
  <si>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</si>
  <si>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</si>
  <si>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</si>
  <si>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</si>
  <si>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</si>
  <si>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</si>
  <si>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</si>
  <si>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</si>
  <si>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</si>
  <si>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</si>
  <si>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</si>
  <si>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</si>
  <si>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</si>
  <si>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</si>
  <si>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</si>
  <si>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</si>
  <si>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</si>
  <si>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</si>
  <si>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</si>
  <si>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</si>
  <si>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</si>
  <si>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</si>
  <si>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</si>
  <si>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</si>
  <si>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</si>
  <si>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</si>
  <si>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</si>
  <si>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</si>
  <si>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</si>
  <si>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</si>
  <si>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</si>
  <si>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</si>
  <si>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</si>
  <si>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</si>
  <si>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</si>
  <si>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</si>
  <si>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</si>
  <si>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</si>
  <si>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</si>
  <si>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</si>
  <si>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</si>
  <si>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</si>
  <si>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</si>
  <si>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</si>
  <si>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</si>
  <si>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</si>
  <si>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</si>
  <si>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</si>
  <si>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</si>
  <si>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</si>
  <si>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</si>
  <si>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</si>
  <si>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</si>
  <si>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</si>
  <si>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</si>
  <si>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</si>
  <si>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</si>
  <si>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</si>
  <si>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</si>
  <si>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</si>
  <si>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</si>
  <si>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</si>
  <si>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</si>
  <si>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</si>
  <si>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</si>
  <si>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</si>
  <si>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</si>
  <si>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</si>
  <si>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</si>
  <si>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</si>
  <si>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</si>
  <si>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</si>
  <si>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</si>
  <si>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</si>
  <si>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</si>
  <si>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</si>
  <si>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</si>
  <si>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</si>
  <si>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</si>
  <si>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</si>
  <si>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</si>
  <si>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</si>
  <si>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</si>
  <si>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</si>
  <si>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</si>
  <si>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</si>
  <si>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</si>
  <si>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</si>
  <si>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</si>
  <si>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</si>
  <si>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</si>
  <si>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</si>
  <si>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</si>
  <si>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</si>
  <si>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</si>
  <si>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</si>
  <si>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</si>
  <si>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</si>
  <si>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</si>
  <si>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</si>
  <si>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</si>
  <si>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</si>
  <si>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</si>
  <si>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</si>
  <si>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</si>
  <si>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</si>
  <si>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</si>
  <si>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</si>
  <si>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</si>
  <si>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</si>
  <si>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</si>
  <si>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</si>
  <si>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</si>
  <si>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</si>
  <si>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</si>
  <si>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</si>
  <si>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</si>
  <si>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</si>
  <si>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</si>
  <si>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</si>
  <si>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</si>
  <si>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</si>
  <si>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</si>
  <si>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</si>
  <si>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</si>
  <si>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</si>
  <si>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</si>
  <si>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</si>
  <si>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</si>
  <si>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</si>
  <si>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</si>
  <si>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</si>
  <si>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</si>
  <si>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</si>
  <si>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</si>
  <si>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</si>
  <si>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</si>
  <si>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</si>
  <si>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</si>
  <si>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</si>
  <si>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</si>
  <si>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</si>
  <si>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</si>
  <si>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</si>
  <si>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</si>
  <si>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</si>
  <si>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</si>
  <si>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</si>
  <si>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</si>
  <si>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</si>
  <si>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</si>
  <si>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</si>
  <si>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</si>
  <si>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</si>
  <si>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</si>
  <si>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</si>
  <si>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</si>
  <si>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</si>
  <si>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</si>
  <si>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</si>
  <si>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</si>
  <si>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</si>
  <si>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</si>
  <si>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</si>
  <si>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</si>
  <si>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</si>
  <si>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</si>
  <si>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</si>
  <si>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</si>
  <si>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</si>
  <si>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</si>
  <si>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</si>
  <si>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</si>
  <si>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</si>
  <si>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</si>
  <si>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</si>
  <si>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</si>
  <si>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</si>
  <si>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</si>
  <si>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</si>
  <si>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</si>
  <si>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</si>
  <si>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</si>
  <si>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</si>
  <si>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</si>
  <si>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</si>
  <si>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</si>
  <si>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</si>
  <si>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</si>
  <si>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</si>
  <si>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</si>
  <si>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</si>
  <si>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</si>
  <si>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</si>
  <si>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</si>
  <si>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</si>
  <si>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</si>
  <si>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</si>
  <si>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</si>
  <si>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</si>
  <si>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</si>
  <si>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</si>
  <si>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</si>
  <si>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</si>
  <si>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</si>
  <si>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</si>
  <si>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</si>
  <si>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</si>
  <si>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</si>
  <si>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</si>
  <si>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</si>
  <si>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</si>
  <si>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</si>
  <si>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</si>
  <si>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</si>
  <si>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</si>
  <si>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</si>
  <si>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</si>
  <si>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</si>
  <si>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</si>
  <si>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</si>
  <si>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</si>
  <si>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</si>
  <si>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</si>
  <si>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</si>
  <si>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</si>
  <si>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</si>
  <si>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</si>
  <si>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</si>
  <si>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</si>
  <si>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</si>
  <si>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</si>
  <si>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</si>
  <si>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</si>
  <si>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</si>
  <si>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</si>
  <si>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</si>
  <si>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</si>
  <si>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</si>
  <si>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</si>
  <si>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</si>
  <si>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</si>
  <si>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</si>
  <si>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</si>
  <si>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</si>
  <si>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</si>
  <si>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</si>
  <si>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</si>
  <si>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</si>
  <si>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</si>
  <si>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</si>
  <si>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</si>
  <si>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</si>
  <si>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</si>
  <si>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</si>
  <si>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</si>
  <si>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</si>
  <si>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</si>
  <si>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</si>
  <si>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</si>
  <si>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</si>
  <si>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</si>
  <si>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</si>
  <si>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</si>
  <si>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</si>
  <si>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</si>
  <si>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</si>
  <si>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</si>
  <si>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</si>
  <si>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</si>
  <si>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</si>
  <si>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</si>
  <si>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</si>
  <si>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</si>
  <si>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</si>
  <si>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</si>
  <si>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</si>
  <si>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</si>
  <si>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</si>
  <si>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</si>
  <si>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</si>
  <si>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</si>
  <si>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</si>
  <si>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</si>
  <si>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</si>
  <si>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</si>
  <si>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</si>
  <si>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</si>
  <si>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</si>
  <si>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</si>
  <si>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</si>
  <si>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</si>
  <si>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</si>
  <si>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</si>
  <si>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</si>
  <si>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</si>
  <si>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</si>
  <si>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</si>
  <si>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</si>
  <si>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</si>
  <si>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</si>
  <si>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</si>
  <si>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</si>
  <si>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</si>
  <si>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</si>
  <si>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</si>
  <si>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</si>
  <si>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</si>
  <si>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</si>
  <si>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</si>
  <si>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</si>
  <si>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</si>
  <si>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</si>
  <si>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</si>
  <si>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</si>
  <si>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</si>
  <si>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</si>
  <si>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</si>
  <si>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</si>
  <si>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</si>
  <si>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</si>
  <si>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</si>
  <si>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</si>
  <si>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</si>
  <si>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</si>
  <si>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</si>
  <si>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</si>
  <si>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</si>
  <si>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</si>
  <si>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</si>
  <si>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</si>
  <si>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</si>
  <si>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</si>
  <si>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</si>
  <si>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</si>
  <si>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</si>
  <si>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</si>
  <si>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</si>
  <si>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</si>
  <si>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</si>
  <si>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</si>
  <si>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</si>
  <si>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</si>
  <si>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</si>
  <si>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</si>
  <si>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</si>
  <si>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</si>
  <si>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</si>
  <si>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</si>
  <si>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</si>
  <si>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</si>
  <si>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</si>
  <si>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</si>
  <si>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</si>
  <si>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</si>
  <si>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</si>
  <si>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</si>
  <si>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</si>
  <si>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</si>
  <si>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</si>
  <si>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</si>
  <si>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</si>
  <si>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</si>
  <si>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</si>
  <si>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</si>
  <si>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</si>
  <si>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</si>
  <si>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</si>
  <si>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</si>
  <si>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</si>
  <si>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</si>
  <si>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</si>
  <si>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</si>
  <si>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</si>
  <si>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</si>
  <si>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</si>
  <si>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</si>
  <si>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</si>
  <si>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</si>
  <si>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</si>
  <si>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</si>
  <si>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</si>
  <si>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</si>
  <si>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</si>
  <si>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</si>
  <si>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</si>
  <si>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</si>
  <si>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</si>
  <si>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</si>
  <si>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</si>
  <si>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</si>
  <si>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</si>
  <si>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</si>
  <si>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</si>
  <si>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</si>
  <si>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</si>
  <si>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</si>
  <si>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</si>
  <si>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</si>
  <si>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</si>
  <si>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</si>
  <si>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</si>
  <si>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</si>
  <si>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</si>
  <si>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</si>
  <si>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</si>
  <si>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</si>
  <si>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</si>
  <si>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</si>
  <si>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</si>
  <si>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</si>
  <si>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</si>
  <si>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</si>
  <si>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</si>
  <si>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</si>
  <si>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</si>
  <si>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</si>
  <si>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</si>
  <si>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</si>
  <si>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</si>
  <si>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</si>
  <si>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</si>
  <si>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</si>
  <si>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</si>
  <si>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</si>
  <si>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</si>
  <si>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</si>
  <si>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</si>
  <si>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</si>
  <si>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</si>
  <si>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</si>
  <si>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</si>
  <si>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</si>
  <si>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</si>
  <si>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</si>
  <si>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</si>
  <si>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</si>
  <si>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</si>
  <si>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</si>
  <si>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</si>
  <si>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</si>
  <si>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</si>
  <si>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</si>
  <si>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</si>
  <si>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</si>
  <si>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</si>
  <si>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</si>
  <si>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</si>
  <si>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</si>
  <si>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</si>
  <si>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</si>
  <si>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</si>
  <si>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</si>
  <si>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</si>
  <si>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</si>
  <si>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</si>
  <si>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</si>
  <si>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</si>
  <si>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</si>
  <si>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</si>
  <si>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</si>
  <si>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</si>
  <si>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</si>
  <si>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</si>
  <si>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</si>
  <si>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</si>
  <si>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</si>
  <si>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</si>
  <si>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</si>
  <si>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</si>
  <si>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</si>
  <si>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</si>
  <si>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</si>
  <si>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</si>
  <si>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</si>
  <si>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</si>
  <si>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</si>
  <si>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</si>
  <si>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</si>
  <si>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</si>
  <si>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</si>
  <si>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</si>
  <si>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</si>
  <si>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</si>
  <si>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</si>
  <si>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</si>
  <si>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</si>
  <si>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</si>
  <si>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</si>
  <si>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</si>
  <si>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</si>
  <si>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</si>
  <si>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</si>
  <si>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</si>
  <si>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</si>
  <si>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</si>
  <si>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</si>
  <si>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</si>
  <si>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</si>
  <si>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</si>
  <si>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</si>
  <si>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</si>
  <si>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</si>
  <si>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</si>
  <si>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</si>
  <si>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</si>
  <si>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</si>
  <si>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</si>
  <si>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</si>
  <si>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</si>
  <si>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</si>
  <si>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</si>
  <si>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</si>
  <si>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</si>
  <si>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</si>
  <si>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</si>
  <si>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</si>
  <si>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</si>
  <si>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</si>
  <si>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</si>
  <si>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</si>
  <si>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</si>
  <si>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</si>
  <si>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</si>
  <si>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</si>
  <si>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</si>
  <si>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</si>
  <si>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</si>
  <si>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</si>
  <si>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</si>
  <si>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</si>
  <si>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</si>
  <si>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</si>
  <si>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</si>
  <si>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</si>
  <si>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</si>
  <si>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</si>
  <si>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</si>
  <si>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</si>
  <si>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</si>
  <si>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</si>
  <si>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</si>
  <si>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</si>
  <si>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</si>
  <si>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</si>
  <si>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</si>
  <si>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</si>
  <si>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</si>
  <si>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</si>
  <si>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</si>
  <si>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</si>
  <si>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</si>
  <si>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</si>
  <si>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</si>
  <si>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</si>
  <si>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</si>
  <si>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</si>
  <si>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</si>
  <si>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</si>
  <si>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</si>
  <si>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</si>
  <si>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</si>
  <si>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</si>
  <si>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</si>
  <si>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</si>
  <si>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</si>
  <si>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</si>
  <si>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</si>
  <si>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</si>
  <si>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</si>
  <si>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</si>
  <si>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</si>
  <si>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</si>
  <si>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</si>
  <si>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</si>
  <si>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</si>
  <si>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</si>
  <si>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</si>
  <si>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</si>
  <si>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</si>
  <si>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</si>
  <si>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</si>
  <si>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</si>
  <si>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</si>
  <si>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</si>
  <si>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</si>
  <si>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</si>
  <si>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</si>
  <si>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</si>
  <si>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</si>
  <si>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</si>
  <si>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</si>
  <si>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</si>
  <si>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</si>
  <si>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</si>
  <si>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</si>
  <si>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</si>
  <si>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</si>
  <si>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</si>
  <si>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</si>
  <si>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</si>
  <si>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</si>
  <si>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</si>
  <si>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</si>
  <si>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</si>
  <si>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</si>
  <si>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</si>
  <si>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</si>
  <si>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</si>
  <si>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</si>
  <si>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</si>
  <si>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</si>
  <si>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</si>
  <si>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</si>
  <si>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</si>
  <si>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</si>
  <si>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</si>
  <si>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</si>
  <si>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</si>
  <si>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</si>
  <si>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</si>
  <si>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</si>
  <si>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</si>
  <si>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</si>
  <si>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</si>
  <si>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</si>
  <si>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</si>
  <si>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</si>
  <si>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</si>
  <si>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</si>
  <si>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</si>
  <si>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</si>
  <si>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</si>
  <si>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</si>
  <si>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</si>
  <si>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</si>
  <si>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</si>
  <si>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</si>
  <si>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</si>
  <si>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</si>
  <si>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</si>
  <si>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</si>
  <si>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</si>
  <si>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</si>
  <si>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</si>
  <si>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</si>
  <si>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</si>
  <si>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</si>
  <si>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</si>
  <si>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</si>
  <si>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</si>
  <si>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</si>
  <si>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</si>
  <si>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</si>
  <si>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</si>
  <si>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</si>
  <si>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</si>
  <si>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</si>
  <si>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</si>
  <si>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</si>
  <si>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</si>
  <si>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</si>
  <si>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</si>
  <si>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</si>
  <si>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</si>
  <si>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</si>
  <si>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</si>
  <si>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</si>
  <si>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</si>
  <si>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</si>
  <si>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</si>
  <si>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</si>
  <si>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</si>
  <si>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</si>
  <si>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</si>
  <si>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</si>
  <si>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</si>
  <si>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</si>
  <si>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</si>
  <si>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</si>
  <si>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</si>
  <si>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</si>
  <si>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</si>
  <si>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</si>
  <si>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</si>
  <si>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</si>
  <si>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</si>
  <si>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</si>
  <si>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</si>
  <si>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</si>
  <si>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</si>
  <si>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</si>
  <si>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</si>
  <si>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</si>
  <si>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</si>
  <si>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</si>
  <si>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</si>
  <si>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</si>
  <si>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</si>
  <si>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</si>
  <si>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</si>
  <si>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</si>
  <si>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</si>
  <si>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</si>
  <si>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</si>
  <si>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</si>
  <si>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</si>
  <si>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</si>
  <si>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</si>
  <si>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</si>
  <si>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</si>
  <si>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</si>
  <si>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</si>
  <si>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</si>
  <si>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</si>
  <si>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</si>
  <si>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</si>
  <si>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</si>
  <si>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</si>
  <si>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</si>
  <si>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</si>
  <si>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</si>
  <si>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</si>
  <si>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</si>
  <si>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</si>
  <si>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</si>
  <si>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</si>
  <si>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</si>
  <si>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</si>
  <si>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</si>
  <si>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</si>
  <si>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</si>
  <si>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</si>
  <si>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</si>
  <si>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</si>
  <si>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</si>
  <si>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</si>
  <si>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</si>
  <si>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</si>
  <si>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</si>
  <si>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</si>
  <si>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</si>
  <si>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</si>
  <si>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</si>
  <si>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</si>
  <si>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</si>
  <si>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</si>
  <si>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</si>
  <si>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</si>
  <si>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</si>
  <si>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</si>
  <si>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</si>
  <si>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</si>
  <si>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</si>
  <si>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</si>
  <si>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</si>
  <si>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</si>
  <si>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</si>
  <si>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</si>
  <si>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</si>
  <si>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</si>
  <si>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</si>
  <si>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</si>
  <si>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</si>
  <si>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</si>
  <si>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</si>
  <si>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</si>
  <si>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</si>
  <si>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</si>
  <si>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</si>
  <si>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</si>
  <si>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</si>
  <si>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</si>
  <si>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</si>
  <si>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</si>
  <si>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</si>
  <si>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</si>
  <si>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</si>
  <si>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</si>
  <si>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</si>
  <si>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</si>
  <si>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</si>
  <si>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</si>
  <si>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</si>
  <si>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</si>
  <si>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</si>
  <si>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</si>
  <si>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</si>
  <si>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</si>
  <si>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</si>
  <si>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</si>
  <si>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</si>
  <si>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</si>
  <si>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</si>
  <si>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</si>
  <si>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</si>
  <si>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</si>
  <si>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</si>
  <si>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</si>
  <si>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</si>
  <si>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</si>
  <si>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</si>
  <si>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</si>
  <si>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</si>
  <si>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</si>
  <si>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</si>
  <si>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</si>
  <si>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</si>
  <si>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</si>
  <si>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</si>
  <si>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</si>
  <si>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</si>
  <si>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</si>
  <si>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</si>
  <si>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</si>
  <si>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</si>
  <si>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</si>
  <si>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</si>
  <si>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</si>
  <si>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</si>
  <si>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</si>
  <si>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</si>
  <si>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</si>
  <si>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</si>
  <si>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</si>
  <si>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</si>
  <si>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</si>
  <si>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</si>
  <si>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</si>
  <si>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</si>
  <si>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</si>
  <si>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</si>
  <si>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</si>
  <si>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</si>
  <si>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</si>
  <si>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</si>
  <si>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</si>
  <si>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</si>
  <si>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</si>
  <si>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</si>
  <si>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</si>
  <si>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</si>
  <si>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</si>
  <si>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</si>
  <si>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</si>
  <si>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</si>
  <si>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</si>
  <si>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</si>
  <si>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</si>
  <si>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</si>
  <si>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</si>
  <si>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</si>
  <si>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</si>
  <si>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</si>
  <si>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</si>
  <si>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</si>
  <si>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</si>
  <si>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</si>
  <si>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</si>
  <si>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</si>
  <si>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</si>
  <si>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</si>
  <si>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</si>
  <si>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</si>
  <si>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</si>
  <si>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</si>
  <si>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</si>
  <si>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</si>
  <si>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</si>
  <si>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</si>
  <si>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</si>
  <si>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</si>
  <si>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</si>
  <si>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</si>
  <si>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</si>
  <si>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</si>
  <si>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</si>
  <si>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</si>
  <si>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</si>
  <si>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</si>
  <si>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</si>
  <si>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</si>
  <si>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</si>
  <si>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</si>
  <si>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</si>
  <si>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</si>
  <si>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</si>
  <si>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</si>
  <si>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</si>
  <si>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</si>
  <si>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</si>
  <si>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</si>
  <si>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</si>
  <si>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</si>
  <si>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</si>
  <si>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</si>
  <si>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</si>
  <si>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</si>
  <si>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</si>
  <si>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</si>
  <si>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</si>
  <si>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</si>
  <si>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</si>
  <si>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</si>
  <si>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</si>
  <si>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</si>
  <si>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</si>
  <si>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</si>
  <si>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</si>
  <si>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</si>
  <si>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</si>
  <si>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</si>
  <si>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</si>
  <si>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</si>
  <si>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</si>
  <si>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</si>
  <si>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</si>
  <si>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</si>
  <si>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</si>
  <si>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</si>
  <si>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</si>
  <si>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</si>
  <si>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</si>
  <si>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</si>
  <si>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</si>
  <si>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</si>
  <si>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</si>
  <si>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</si>
  <si>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</si>
  <si>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</si>
  <si>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</si>
  <si>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</si>
  <si>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</si>
  <si>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</si>
  <si>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</si>
  <si>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</si>
  <si>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</si>
  <si>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</si>
  <si>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</si>
  <si>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</si>
  <si>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</si>
  <si>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</si>
  <si>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</si>
  <si>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</si>
  <si>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</si>
  <si>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</si>
  <si>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</si>
  <si>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</si>
  <si>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</si>
  <si>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</si>
  <si>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</si>
  <si>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</si>
  <si>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</si>
  <si>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</si>
  <si>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</si>
  <si>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</si>
  <si>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</si>
  <si>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</si>
  <si>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</si>
  <si>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</si>
  <si>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</si>
  <si>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</si>
  <si>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</si>
  <si>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</si>
  <si>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</si>
  <si>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</si>
  <si>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</si>
  <si>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</si>
  <si>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</si>
  <si>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</si>
  <si>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</si>
  <si>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</si>
  <si>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</si>
  <si>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</si>
  <si>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</si>
  <si>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</si>
  <si>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</si>
  <si>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</si>
  <si>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</si>
  <si>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</si>
  <si>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</si>
  <si>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</si>
  <si>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</si>
  <si>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</si>
  <si>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</si>
  <si>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</si>
  <si>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</si>
  <si>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</si>
  <si>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</si>
  <si>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</si>
  <si>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</si>
  <si>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</si>
  <si>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</si>
  <si>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</si>
  <si>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</si>
  <si>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</si>
  <si>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</si>
  <si>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</si>
  <si>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</si>
  <si>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</si>
  <si>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</si>
  <si>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</si>
  <si>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</si>
  <si>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</si>
  <si>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</si>
  <si>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</si>
  <si>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</si>
  <si>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</si>
  <si>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</si>
  <si>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</si>
  <si>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</si>
  <si>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</si>
  <si>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</si>
  <si>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</si>
  <si>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</si>
  <si>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</si>
  <si>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</si>
  <si>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</si>
  <si>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</si>
  <si>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</si>
  <si>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</si>
  <si>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</si>
  <si>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</si>
  <si>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</si>
  <si>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</si>
  <si>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</si>
  <si>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</si>
  <si>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</si>
  <si>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</si>
  <si>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</si>
  <si>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</si>
  <si>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</si>
  <si>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</si>
  <si>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</si>
  <si>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</si>
  <si>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</si>
  <si>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</si>
  <si>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</si>
  <si>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</si>
  <si>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</si>
  <si>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</si>
  <si>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</si>
  <si>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</si>
  <si>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</si>
  <si>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</si>
  <si>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</si>
  <si>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</si>
  <si>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</si>
  <si>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</si>
  <si>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</si>
  <si>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</si>
  <si>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</si>
  <si>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</si>
  <si>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</si>
  <si>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</si>
  <si>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</si>
  <si>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</si>
  <si>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</si>
  <si>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</si>
  <si>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</si>
  <si>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</si>
  <si>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</si>
  <si>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</si>
  <si>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</si>
  <si>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</si>
  <si>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</si>
  <si>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</si>
  <si>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</si>
  <si>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</si>
  <si>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</si>
  <si>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</si>
  <si>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</si>
  <si>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</si>
  <si>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</si>
  <si>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</si>
  <si>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</si>
  <si>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</si>
  <si>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</si>
  <si>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</si>
  <si>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</si>
  <si>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</si>
  <si>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</si>
  <si>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</si>
  <si>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</si>
  <si>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</si>
  <si>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</si>
  <si>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</si>
  <si>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</si>
  <si>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</si>
  <si>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</si>
  <si>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</si>
  <si>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</si>
  <si>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</si>
  <si>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</si>
  <si>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</si>
  <si>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</si>
  <si>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</si>
  <si>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</si>
  <si>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</si>
  <si>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</si>
  <si>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</si>
  <si>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</si>
  <si>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</si>
  <si>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</si>
  <si>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</si>
  <si>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</si>
  <si>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</si>
  <si>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</si>
  <si>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</si>
  <si>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</si>
  <si>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</si>
  <si>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</si>
  <si>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</si>
  <si>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</si>
  <si>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</si>
  <si>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</si>
  <si>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</si>
  <si>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</si>
  <si>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</si>
  <si>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</si>
  <si>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</si>
  <si>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</si>
  <si>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</si>
  <si>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</si>
  <si>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</si>
  <si>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</si>
  <si>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</si>
  <si>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</si>
  <si>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</si>
  <si>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</si>
  <si>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</si>
  <si>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</si>
  <si>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</si>
  <si>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</si>
  <si>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</si>
  <si>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</si>
  <si>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</si>
  <si>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</si>
  <si>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</si>
  <si>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</si>
  <si>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</si>
  <si>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</si>
  <si>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</si>
  <si>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</si>
  <si>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</si>
  <si>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</si>
  <si>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</si>
  <si>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</si>
  <si>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</si>
  <si>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</si>
  <si>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</si>
  <si>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</si>
  <si>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</si>
  <si>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</si>
  <si>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</si>
  <si>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</si>
  <si>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</si>
  <si>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</si>
  <si>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</si>
  <si>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</si>
  <si>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</si>
  <si>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</si>
  <si>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</si>
  <si>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</si>
  <si>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</si>
  <si>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</si>
  <si>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</si>
  <si>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</si>
  <si>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</si>
  <si>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</si>
  <si>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</si>
  <si>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</si>
  <si>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</si>
  <si>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</si>
  <si>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</si>
  <si>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</si>
  <si>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</si>
  <si>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</si>
  <si>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</si>
  <si>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</si>
  <si>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</si>
  <si>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</si>
  <si>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</si>
  <si>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</si>
  <si>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</si>
  <si>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</si>
  <si>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</si>
  <si>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</si>
  <si>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</si>
  <si>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</si>
  <si>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</si>
  <si>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</si>
  <si>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</si>
  <si>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</si>
  <si>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</si>
  <si>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</si>
  <si>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</si>
  <si>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</si>
  <si>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</si>
  <si>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</si>
  <si>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</si>
  <si>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</si>
  <si>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</si>
  <si>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</si>
  <si>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</si>
  <si>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</si>
  <si>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</si>
  <si>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</si>
  <si>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</si>
  <si>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</si>
  <si>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</si>
  <si>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</si>
  <si>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</si>
  <si>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</si>
  <si>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</si>
  <si>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</si>
  <si>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</si>
  <si>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</si>
  <si>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</si>
  <si>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</si>
  <si>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</si>
  <si>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</si>
  <si>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</si>
  <si>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</si>
  <si>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</si>
  <si>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</si>
  <si>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</si>
  <si>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</si>
  <si>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</si>
  <si>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</si>
  <si>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</si>
  <si>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</si>
  <si>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</si>
  <si>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</si>
  <si>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</si>
  <si>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</si>
  <si>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</si>
  <si>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</si>
  <si>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</si>
  <si>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</si>
  <si>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</si>
  <si>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</si>
  <si>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</si>
  <si>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</si>
  <si>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</si>
  <si>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</si>
  <si>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</si>
  <si>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</si>
  <si>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</si>
  <si>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</si>
  <si>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</si>
  <si>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</si>
  <si>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</si>
  <si>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</si>
  <si>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</si>
  <si>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</si>
  <si>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</si>
  <si>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</si>
  <si>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</si>
  <si>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</si>
  <si>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</si>
  <si>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</si>
  <si>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</si>
  <si>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</si>
  <si>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</si>
  <si>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</si>
  <si>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</si>
  <si>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</si>
  <si>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</si>
  <si>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</si>
  <si>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</si>
  <si>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</si>
  <si>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</si>
  <si>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</si>
  <si>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</si>
  <si>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</si>
  <si>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</si>
  <si>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</si>
  <si>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</si>
  <si>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</si>
  <si>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</si>
  <si>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</si>
  <si>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</si>
  <si>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</si>
  <si>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</si>
  <si>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</si>
  <si>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</si>
  <si>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</si>
  <si>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</si>
  <si>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</si>
  <si>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</si>
  <si>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</si>
  <si>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</si>
  <si>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</si>
  <si>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</si>
  <si>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</si>
  <si>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</si>
  <si>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</si>
  <si>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</si>
  <si>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</si>
  <si>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</si>
  <si>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</si>
  <si>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</si>
  <si>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</si>
  <si>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</si>
  <si>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</si>
  <si>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</si>
  <si>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</si>
  <si>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</si>
  <si>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</si>
  <si>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</si>
  <si>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</si>
  <si>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</si>
  <si>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</si>
  <si>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</si>
  <si>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</si>
  <si>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</si>
  <si>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</si>
  <si>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</si>
  <si>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</si>
  <si>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</si>
  <si>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</si>
  <si>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</si>
  <si>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</si>
  <si>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</si>
  <si>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</si>
  <si>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</si>
  <si>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</si>
  <si>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</si>
  <si>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</si>
  <si>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</si>
  <si>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</si>
  <si>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</si>
  <si>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</si>
  <si>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</si>
  <si>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</si>
  <si>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</si>
  <si>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</si>
  <si>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</si>
  <si>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</si>
  <si>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</si>
  <si>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</si>
  <si>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</si>
  <si>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</si>
  <si>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</si>
  <si>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</si>
  <si>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</si>
  <si>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</si>
  <si>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</si>
  <si>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</si>
  <si>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</si>
  <si>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</si>
  <si>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</si>
  <si>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</si>
  <si>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</si>
  <si>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</si>
  <si>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</si>
  <si>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</si>
  <si>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</si>
  <si>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</si>
  <si>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</si>
  <si>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</si>
  <si>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</si>
  <si>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</si>
  <si>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</si>
  <si>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</si>
  <si>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</si>
  <si>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</si>
  <si>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</si>
  <si>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</si>
  <si>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</si>
  <si>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</si>
  <si>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</si>
  <si>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</si>
  <si>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</si>
  <si>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</si>
  <si>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</si>
  <si>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</si>
  <si>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</si>
  <si>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</si>
  <si>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</si>
  <si>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</si>
  <si>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</si>
  <si>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</si>
  <si>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</si>
  <si>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</si>
  <si>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</si>
  <si>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</si>
  <si>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</si>
  <si>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</si>
  <si>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</si>
  <si>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</si>
  <si>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</si>
  <si>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</si>
  <si>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</si>
  <si>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</si>
  <si>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</si>
  <si>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</si>
  <si>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</si>
  <si>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</si>
  <si>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</si>
  <si>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</si>
  <si>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</si>
  <si>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</si>
  <si>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</si>
  <si>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</si>
  <si>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</si>
  <si>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</si>
  <si>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</si>
  <si>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</si>
  <si>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</si>
  <si>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</si>
  <si>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</si>
  <si>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</si>
  <si>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</si>
  <si>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</si>
  <si>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</si>
  <si>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</si>
  <si>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</si>
  <si>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</si>
  <si>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</si>
  <si>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</si>
  <si>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</si>
  <si>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</si>
  <si>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</si>
  <si>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</si>
  <si>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</si>
  <si>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</si>
  <si>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</si>
  <si>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</si>
  <si>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</si>
  <si>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</si>
  <si>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</si>
  <si>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</si>
  <si>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</si>
  <si>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</si>
  <si>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</si>
  <si>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</si>
  <si>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</si>
  <si>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</si>
  <si>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</si>
  <si>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</si>
  <si>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</si>
  <si>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</si>
  <si>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</si>
  <si>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</si>
  <si>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</si>
  <si>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</si>
  <si>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</si>
  <si>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</si>
  <si>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</si>
  <si>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</si>
  <si>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</si>
  <si>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</si>
  <si>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</si>
  <si>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</si>
  <si>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</si>
  <si>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</si>
  <si>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</si>
  <si>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</si>
  <si>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</si>
  <si>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</si>
  <si>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</si>
  <si>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</si>
  <si>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</si>
  <si>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</si>
  <si>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</si>
  <si>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</si>
  <si>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</si>
  <si>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</si>
  <si>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</si>
  <si>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</si>
  <si>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</si>
  <si>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</si>
  <si>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</si>
  <si>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</si>
  <si>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</si>
  <si>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</si>
  <si>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</si>
  <si>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</si>
  <si>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</si>
  <si>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</si>
  <si>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</si>
  <si>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</si>
  <si>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</si>
  <si>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</si>
  <si>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</si>
  <si>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</si>
  <si>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</si>
  <si>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</si>
  <si>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</si>
  <si>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</si>
  <si>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</si>
  <si>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</si>
  <si>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</si>
  <si>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</si>
  <si>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</si>
  <si>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</si>
  <si>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</si>
  <si>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</si>
  <si>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</si>
  <si>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</si>
  <si>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</si>
  <si>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</si>
  <si>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</si>
  <si>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</si>
  <si>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</si>
  <si>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</si>
  <si>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</si>
  <si>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</si>
  <si>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</si>
  <si>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</si>
  <si>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</si>
  <si>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</si>
  <si>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</si>
  <si>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</si>
  <si>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</si>
  <si>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</si>
  <si>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</si>
  <si>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</si>
  <si>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</si>
  <si>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</si>
  <si>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</si>
  <si>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</si>
  <si>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</si>
  <si>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</si>
  <si>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</si>
  <si>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</si>
  <si>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</si>
  <si>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</si>
  <si>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</si>
  <si>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</si>
  <si>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</si>
  <si>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</si>
  <si>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</si>
  <si>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</si>
  <si>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</si>
  <si>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</si>
  <si>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</si>
  <si>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</si>
  <si>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</si>
  <si>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</si>
  <si>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</si>
  <si>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</si>
  <si>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</si>
  <si>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</si>
  <si>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</si>
  <si>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</si>
  <si>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</si>
  <si>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</si>
  <si>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</si>
  <si>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</si>
  <si>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</si>
  <si>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</si>
  <si>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</si>
  <si>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</si>
  <si>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</si>
  <si>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</si>
  <si>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</si>
  <si>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</si>
  <si>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</si>
  <si>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</si>
  <si>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</si>
  <si>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</si>
  <si>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</si>
  <si>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</si>
  <si>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</si>
  <si>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</si>
  <si>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</si>
  <si>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</si>
  <si>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</si>
  <si>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</si>
  <si>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</si>
  <si>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</si>
  <si>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</si>
  <si>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</si>
  <si>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</si>
  <si>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</si>
  <si>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</si>
  <si>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</si>
  <si>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</si>
  <si>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</si>
  <si>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</si>
  <si>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</si>
  <si>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</si>
  <si>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</si>
  <si>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</si>
  <si>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</si>
  <si>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</si>
  <si>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</si>
  <si>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</si>
  <si>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</si>
  <si>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</si>
  <si>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</si>
  <si>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</si>
  <si>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</si>
  <si>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</si>
  <si>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</si>
  <si>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</si>
  <si>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</si>
  <si>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</si>
  <si>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</si>
  <si>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</si>
  <si>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</si>
  <si>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</si>
  <si>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</si>
  <si>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</si>
  <si>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</si>
  <si>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</si>
  <si>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</si>
  <si>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</si>
  <si>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</si>
  <si>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</si>
  <si>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</si>
  <si>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</si>
  <si>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</si>
  <si>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</si>
  <si>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</si>
  <si>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</si>
  <si>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</si>
  <si>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</si>
  <si>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</si>
  <si>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</si>
  <si>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</si>
  <si>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</si>
  <si>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</si>
  <si>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</si>
  <si>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</si>
  <si>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</si>
  <si>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</si>
  <si>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</si>
  <si>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</si>
  <si>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</si>
  <si>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</si>
  <si>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</si>
  <si>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</si>
  <si>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</si>
  <si>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</si>
  <si>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</si>
  <si>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</si>
  <si>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</si>
  <si>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</si>
  <si>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</si>
  <si>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</si>
  <si>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</si>
  <si>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</si>
  <si>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</si>
  <si>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</si>
  <si>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</si>
  <si>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</si>
  <si>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</si>
  <si>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</si>
  <si>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</si>
  <si>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</si>
  <si>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</si>
  <si>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</si>
  <si>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</si>
  <si>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</si>
  <si>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</si>
  <si>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</si>
  <si>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</si>
  <si>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</si>
  <si>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</si>
  <si>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</si>
  <si>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</si>
  <si>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</si>
  <si>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</si>
  <si>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</si>
  <si>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</si>
  <si>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</si>
  <si>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</si>
  <si>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</si>
  <si>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</si>
  <si>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</si>
  <si>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</si>
  <si>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</si>
  <si>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</si>
  <si>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</si>
  <si>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</si>
  <si>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</si>
  <si>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</si>
  <si>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</si>
  <si>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</si>
  <si>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</si>
  <si>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</si>
  <si>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</si>
  <si>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</si>
  <si>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</si>
  <si>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</si>
  <si>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</si>
  <si>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</si>
  <si>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</si>
  <si>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</si>
  <si>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</si>
  <si>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</si>
  <si>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</si>
  <si>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</si>
  <si>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</si>
  <si>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</si>
  <si>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</si>
  <si>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</si>
  <si>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</si>
  <si>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</si>
  <si>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</si>
  <si>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</si>
  <si>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</si>
  <si>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</si>
  <si>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</si>
  <si>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</si>
  <si>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</si>
  <si>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</si>
  <si>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</si>
  <si>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</si>
  <si>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</si>
  <si>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</si>
  <si>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</si>
  <si>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</si>
  <si>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</si>
  <si>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</si>
  <si>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</si>
  <si>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</si>
  <si>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</si>
  <si>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</si>
  <si>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</si>
  <si>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</si>
  <si>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</si>
  <si>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</si>
  <si>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</si>
  <si>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</si>
  <si>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</si>
  <si>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</si>
  <si>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</si>
  <si>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</si>
  <si>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</si>
  <si>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</si>
  <si>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</si>
  <si>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</si>
  <si>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</si>
  <si>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</si>
  <si>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</si>
  <si>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</si>
  <si>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</si>
  <si>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</si>
  <si>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</si>
  <si>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</si>
  <si>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</si>
  <si>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</si>
  <si>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</si>
  <si>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</si>
  <si>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</si>
  <si>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</si>
  <si>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</si>
  <si>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</si>
  <si>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</si>
  <si>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</si>
  <si>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</si>
  <si>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</si>
  <si>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</si>
  <si>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</si>
  <si>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</si>
  <si>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</si>
  <si>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</si>
  <si>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</si>
  <si>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</si>
  <si>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</si>
  <si>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</si>
  <si>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</si>
  <si>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</si>
  <si>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</si>
  <si>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</si>
  <si>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</si>
  <si>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</si>
  <si>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</si>
  <si>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</si>
  <si>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</si>
  <si>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</si>
  <si>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</si>
  <si>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</si>
  <si>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</si>
  <si>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</si>
  <si>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</si>
  <si>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</si>
  <si>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</si>
  <si>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</si>
  <si>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</si>
  <si>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</si>
  <si>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</si>
  <si>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</si>
  <si>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</si>
  <si>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</si>
  <si>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</si>
  <si>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</si>
  <si>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</si>
  <si>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</si>
  <si>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</si>
  <si>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</si>
  <si>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</si>
  <si>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</si>
  <si>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</si>
  <si>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</si>
  <si>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</si>
  <si>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</si>
  <si>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</si>
  <si>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</si>
  <si>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</si>
  <si>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</si>
  <si>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</si>
  <si>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</si>
  <si>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</si>
  <si>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</si>
  <si>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</si>
  <si>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</si>
  <si>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</si>
  <si>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</si>
  <si>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</si>
  <si>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</si>
  <si>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</si>
  <si>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</si>
  <si>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</si>
  <si>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</si>
  <si>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</si>
  <si>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</si>
  <si>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</si>
  <si>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</si>
  <si>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</si>
  <si>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</si>
  <si>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</si>
  <si>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</si>
  <si>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</si>
  <si>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</si>
  <si>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</si>
  <si>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</si>
  <si>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</si>
  <si>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</si>
  <si>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</si>
  <si>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</si>
  <si>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</si>
  <si>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</si>
  <si>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</si>
  <si>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</si>
  <si>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</si>
  <si>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</si>
  <si>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</si>
  <si>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</si>
  <si>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</si>
  <si>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</si>
  <si>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</si>
  <si>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</si>
  <si>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</si>
  <si>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</si>
  <si>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</si>
  <si>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</si>
  <si>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</si>
  <si>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</si>
  <si>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</si>
  <si>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</si>
  <si>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</si>
  <si>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</si>
  <si>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</si>
  <si>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</si>
  <si>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</si>
  <si>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</si>
  <si>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</si>
  <si>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</si>
  <si>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</si>
  <si>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</si>
  <si>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</si>
  <si>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</si>
  <si>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</si>
  <si>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</si>
  <si>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</si>
  <si>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</si>
  <si>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</si>
  <si>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</si>
  <si>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</si>
  <si>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</si>
  <si>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</si>
  <si>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</si>
  <si>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</si>
  <si>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</si>
  <si>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</si>
  <si>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</si>
  <si>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</si>
  <si>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</si>
  <si>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</si>
  <si>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</si>
  <si>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</si>
  <si>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</si>
  <si>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</si>
  <si>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</si>
  <si>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</si>
  <si>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</si>
  <si>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</si>
  <si>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</si>
  <si>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</si>
  <si>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</si>
  <si>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</si>
  <si>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</si>
  <si>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</si>
  <si>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</si>
  <si>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</si>
  <si>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</si>
  <si>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</si>
  <si>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</si>
  <si>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</si>
  <si>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</si>
  <si>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</si>
  <si>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</si>
  <si>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</si>
  <si>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</si>
  <si>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</si>
  <si>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</si>
  <si>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</si>
  <si>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</si>
  <si>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</si>
  <si>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</si>
  <si>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</si>
  <si>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</si>
  <si>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</si>
  <si>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</si>
  <si>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</si>
  <si>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</si>
  <si>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</si>
  <si>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</si>
  <si>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</si>
  <si>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</si>
  <si>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</si>
  <si>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</si>
  <si>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</si>
  <si>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</si>
  <si>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</si>
  <si>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</si>
  <si>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</si>
  <si>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</si>
  <si>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</si>
  <si>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</si>
  <si>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</si>
  <si>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</si>
  <si>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</si>
  <si>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</si>
  <si>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</si>
  <si>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</si>
  <si>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</si>
  <si>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</si>
  <si>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</si>
  <si>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</si>
  <si>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</si>
  <si>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</si>
  <si>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</si>
  <si>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</si>
  <si>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</si>
  <si>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</si>
  <si>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</si>
  <si>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</si>
  <si>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</si>
  <si>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</si>
  <si>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</si>
  <si>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</si>
  <si>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</si>
  <si>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</si>
  <si>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</si>
  <si>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</si>
  <si>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</si>
  <si>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</si>
  <si>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</si>
  <si>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</si>
  <si>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</si>
  <si>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</si>
  <si>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</si>
  <si>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</si>
  <si>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</si>
  <si>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</si>
  <si>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</si>
  <si>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</si>
  <si>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</si>
  <si>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</si>
  <si>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</si>
  <si>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</si>
  <si>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</si>
  <si>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</si>
  <si>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</si>
  <si>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</si>
  <si>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</si>
  <si>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</si>
  <si>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</si>
  <si>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</si>
  <si>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</si>
  <si>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</si>
  <si>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</si>
  <si>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</si>
  <si>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</si>
  <si>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</si>
  <si>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</si>
  <si>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</si>
  <si>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</si>
  <si>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</si>
  <si>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</si>
  <si>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</si>
  <si>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</si>
  <si>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</si>
  <si>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</si>
  <si>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</si>
  <si>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</si>
  <si>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</si>
  <si>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</si>
  <si>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</si>
  <si>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</si>
  <si>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</si>
  <si>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</si>
  <si>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</si>
  <si>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</si>
  <si>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</si>
  <si>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</si>
  <si>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</si>
  <si>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</si>
  <si>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</si>
  <si>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</si>
  <si>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</si>
  <si>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</si>
  <si>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</si>
  <si>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</si>
  <si>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</si>
  <si>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</si>
  <si>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</si>
  <si>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</si>
  <si>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</si>
  <si>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</si>
  <si>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</si>
  <si>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</si>
  <si>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</si>
  <si>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</si>
  <si>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</si>
  <si>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</si>
  <si>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</si>
  <si>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</si>
  <si>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</si>
  <si>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</si>
  <si>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</si>
  <si>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</si>
  <si>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</si>
  <si>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</si>
  <si>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</si>
  <si>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</si>
  <si>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</si>
  <si>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</si>
  <si>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</si>
  <si>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</si>
  <si>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</si>
  <si>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</si>
  <si>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</si>
  <si>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</si>
  <si>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</si>
  <si>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</si>
  <si>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</si>
  <si>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</si>
  <si>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</si>
  <si>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</si>
  <si>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</si>
  <si>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</si>
  <si>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</si>
  <si>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</si>
  <si>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</si>
  <si>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</si>
  <si>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</si>
  <si>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</si>
  <si>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</si>
  <si>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</si>
  <si>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</si>
  <si>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</si>
  <si>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</si>
  <si>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</si>
  <si>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</si>
  <si>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</si>
  <si>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</si>
  <si>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</si>
  <si>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</si>
  <si>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</si>
  <si>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</si>
  <si>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</si>
  <si>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</si>
  <si>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</si>
  <si>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</si>
  <si>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</si>
  <si>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</si>
  <si>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</si>
  <si>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</si>
  <si>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</si>
  <si>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</si>
  <si>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</si>
  <si>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</si>
  <si>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</si>
  <si>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</si>
  <si>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</si>
  <si>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</si>
  <si>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</si>
  <si>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</si>
  <si>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</si>
  <si>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</si>
  <si>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</si>
  <si>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</si>
  <si>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</si>
  <si>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</si>
  <si>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</si>
  <si>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</si>
  <si>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</si>
  <si>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</si>
  <si>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</si>
  <si>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</si>
  <si>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</si>
  <si>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</si>
  <si>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</si>
  <si>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</si>
  <si>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</si>
  <si>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</si>
  <si>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</si>
  <si>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</si>
  <si>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</si>
  <si>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</si>
  <si>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</si>
  <si>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</si>
  <si>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</si>
  <si>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</si>
  <si>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</si>
  <si>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</si>
  <si>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</si>
  <si>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</si>
  <si>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</si>
  <si>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</si>
  <si>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</si>
  <si>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</si>
  <si>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</si>
  <si>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</si>
  <si>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</si>
  <si>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</si>
  <si>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</si>
  <si>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</si>
  <si>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</si>
  <si>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</si>
  <si>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</si>
  <si>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</si>
  <si>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</si>
  <si>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</si>
  <si>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</si>
  <si>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</si>
  <si>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</si>
  <si>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</si>
  <si>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</si>
  <si>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</si>
  <si>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</si>
  <si>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</si>
  <si>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</si>
  <si>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</si>
  <si>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</si>
  <si>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</si>
  <si>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</si>
  <si>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</si>
  <si>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</si>
  <si>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</si>
  <si>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</si>
  <si>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</si>
  <si>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</si>
  <si>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</si>
  <si>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</si>
  <si>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</si>
  <si>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</si>
  <si>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</si>
  <si>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</si>
  <si>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</si>
  <si>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</si>
  <si>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</si>
  <si>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</si>
  <si>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</si>
  <si>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</si>
  <si>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</si>
  <si>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</si>
  <si>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</si>
  <si>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</si>
  <si>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</si>
  <si>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</si>
  <si>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</si>
  <si>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</si>
  <si>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</si>
  <si>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</si>
  <si>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</si>
  <si>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</si>
  <si>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</si>
  <si>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</si>
  <si>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</si>
  <si>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</si>
  <si>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</si>
  <si>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</si>
  <si>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</si>
  <si>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</si>
  <si>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</si>
  <si>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</si>
  <si>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</si>
  <si>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</si>
  <si>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</si>
  <si>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</si>
  <si>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</si>
  <si>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</si>
  <si>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</si>
  <si>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</si>
  <si>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</si>
  <si>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</si>
  <si>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</si>
  <si>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</si>
  <si>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</si>
  <si>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</si>
  <si>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</si>
  <si>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</si>
  <si>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</si>
  <si>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</si>
  <si>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</si>
  <si>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</si>
  <si>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</si>
  <si>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</si>
  <si>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</si>
  <si>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</si>
  <si>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</si>
  <si>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</si>
  <si>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</si>
  <si>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</si>
  <si>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</si>
  <si>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</si>
  <si>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</si>
  <si>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</si>
  <si>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</si>
  <si>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</si>
  <si>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</si>
  <si>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</si>
  <si>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</si>
  <si>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</si>
  <si>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</si>
  <si>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</si>
  <si>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</si>
  <si>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</si>
  <si>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</si>
  <si>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</si>
  <si>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</si>
  <si>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</si>
  <si>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</si>
  <si>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</si>
  <si>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</si>
  <si>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</si>
  <si>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</si>
  <si>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</si>
  <si>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</si>
  <si>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</si>
  <si>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</si>
  <si>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</si>
  <si>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</si>
  <si>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</si>
  <si>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</si>
  <si>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</si>
  <si>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</si>
  <si>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</si>
  <si>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</si>
  <si>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</si>
  <si>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</si>
  <si>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</si>
  <si>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</si>
  <si>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</si>
  <si>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</si>
  <si>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</si>
  <si>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</si>
  <si>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</si>
  <si>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</si>
  <si>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</si>
  <si>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</si>
  <si>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</si>
  <si>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</si>
  <si>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</si>
  <si>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</si>
  <si>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</si>
  <si>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</si>
  <si>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</si>
  <si>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</si>
  <si>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</si>
  <si>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</si>
  <si>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</si>
  <si>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</si>
  <si>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</si>
  <si>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</si>
  <si>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</si>
  <si>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</si>
  <si>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</si>
  <si>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</si>
  <si>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</si>
  <si>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</si>
  <si>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</si>
  <si>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</si>
  <si>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</si>
  <si>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</si>
  <si>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</si>
  <si>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</si>
  <si>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</si>
  <si>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</si>
  <si>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</si>
  <si>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</si>
  <si>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</si>
  <si>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</si>
  <si>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</si>
  <si>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</si>
  <si>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</si>
  <si>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</si>
  <si>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</si>
  <si>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</si>
  <si>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</si>
  <si>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</si>
  <si>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</si>
  <si>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</si>
  <si>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</si>
  <si>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</si>
  <si>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</si>
  <si>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</si>
  <si>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</si>
  <si>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</si>
  <si>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</si>
  <si>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</si>
  <si>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</si>
  <si>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</si>
  <si>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</si>
  <si>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</si>
  <si>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</si>
  <si>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</si>
  <si>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</si>
  <si>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</si>
  <si>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</si>
  <si>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</si>
  <si>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</si>
  <si>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</si>
  <si>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</si>
  <si>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</si>
  <si>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</si>
  <si>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</si>
  <si>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</si>
  <si>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</si>
  <si>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</si>
  <si>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</si>
  <si>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</si>
  <si>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</si>
  <si>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</si>
  <si>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</si>
  <si>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</si>
  <si>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</si>
  <si>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</si>
  <si>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</si>
  <si>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</si>
  <si>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</si>
  <si>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</si>
  <si>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</si>
  <si>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</si>
  <si>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</si>
  <si>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</si>
  <si>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</si>
  <si>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</si>
  <si>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</si>
  <si>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</si>
  <si>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</si>
  <si>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</si>
  <si>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</si>
  <si>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</si>
  <si>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</si>
  <si>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</si>
  <si>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</si>
  <si>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</si>
  <si>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</si>
  <si>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</si>
  <si>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</si>
  <si>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</si>
  <si>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</si>
  <si>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</si>
  <si>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</si>
  <si>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</si>
  <si>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</si>
  <si>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</si>
  <si>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</si>
  <si>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</si>
  <si>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</si>
  <si>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</si>
  <si>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</si>
  <si>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</si>
  <si>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</si>
  <si>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</si>
  <si>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</si>
  <si>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</si>
  <si>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</si>
  <si>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</si>
  <si>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</si>
  <si>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</si>
  <si>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</si>
  <si>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</si>
  <si>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</si>
  <si>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</si>
  <si>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</si>
  <si>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</si>
  <si>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</si>
  <si>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</si>
  <si>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</si>
  <si>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</si>
  <si>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</si>
  <si>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</si>
  <si>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</si>
  <si>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</si>
  <si>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</si>
  <si>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</si>
  <si>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</si>
  <si>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</si>
  <si>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</si>
  <si>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</si>
  <si>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</si>
  <si>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</si>
  <si>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</si>
  <si>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</si>
  <si>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</si>
  <si>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</si>
  <si>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</si>
  <si>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</si>
  <si>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</si>
  <si>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</si>
  <si>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</si>
  <si>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</si>
  <si>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</si>
  <si>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</si>
  <si>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</si>
  <si>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</si>
  <si>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</si>
  <si>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</si>
  <si>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</si>
  <si>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</si>
  <si>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</si>
  <si>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</si>
  <si>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</si>
  <si>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</si>
  <si>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</si>
  <si>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</si>
  <si>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</si>
  <si>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</si>
  <si>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</si>
  <si>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</si>
  <si>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</si>
  <si>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</si>
  <si>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</si>
  <si>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</si>
  <si>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</si>
  <si>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</si>
  <si>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</si>
  <si>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</si>
  <si>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</si>
  <si>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</si>
  <si>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</si>
  <si>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</si>
  <si>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</si>
  <si>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</si>
  <si>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</si>
  <si>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</si>
  <si>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</si>
  <si>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</si>
  <si>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</si>
  <si>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</si>
  <si>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</si>
  <si>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</si>
  <si>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</si>
  <si>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</si>
  <si>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</si>
  <si>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</si>
  <si>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</si>
  <si>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</si>
  <si>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</si>
  <si>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</si>
  <si>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</si>
  <si>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</si>
  <si>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</si>
  <si>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</si>
  <si>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</si>
  <si>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</si>
  <si>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</si>
  <si>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</si>
  <si>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</si>
  <si>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</si>
  <si>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</si>
  <si>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</si>
  <si>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</si>
  <si>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</si>
  <si>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</si>
  <si>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</si>
  <si>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</si>
  <si>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</si>
  <si>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</si>
  <si>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</si>
  <si>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</si>
  <si>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</si>
  <si>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</si>
  <si>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</si>
  <si>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</si>
  <si>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</si>
  <si>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</si>
  <si>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</si>
  <si>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</si>
  <si>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</si>
  <si>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</si>
  <si>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</si>
  <si>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</si>
  <si>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</si>
  <si>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</si>
  <si>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</si>
  <si>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</si>
  <si>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</si>
  <si>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</si>
  <si>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</si>
  <si>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</si>
  <si>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</si>
  <si>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</si>
  <si>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</si>
  <si>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</si>
  <si>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</si>
  <si>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</si>
  <si>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</si>
  <si>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</si>
  <si>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</si>
  <si>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</si>
  <si>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</si>
  <si>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</si>
  <si>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</si>
  <si>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</si>
  <si>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</si>
  <si>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</si>
  <si>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</si>
  <si>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</si>
  <si>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</si>
  <si>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</si>
  <si>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</si>
  <si>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</si>
  <si>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</si>
  <si>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</si>
  <si>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</si>
  <si>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</si>
  <si>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</si>
  <si>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</si>
  <si>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</si>
  <si>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</si>
  <si>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</si>
  <si>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</si>
  <si>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</si>
  <si>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</si>
  <si>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</si>
  <si>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</si>
  <si>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</si>
  <si>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</si>
  <si>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</si>
  <si>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</si>
  <si>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</si>
  <si>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</si>
  <si>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</si>
  <si>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</si>
  <si>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</si>
  <si>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</si>
  <si>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</si>
  <si>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</si>
  <si>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</si>
  <si>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</si>
  <si>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</si>
  <si>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</si>
  <si>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</si>
  <si>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</si>
  <si>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</si>
  <si>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</si>
  <si>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</si>
  <si>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</si>
  <si>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</si>
  <si>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</si>
  <si>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</si>
  <si>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</si>
  <si>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</si>
  <si>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</si>
  <si>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</si>
  <si>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</si>
  <si>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</si>
  <si>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</si>
  <si>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</si>
  <si>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</si>
  <si>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</si>
  <si>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</si>
  <si>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</si>
  <si>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</si>
  <si>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</si>
  <si>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</si>
  <si>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</si>
  <si>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</si>
  <si>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</si>
  <si>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</si>
  <si>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</si>
  <si>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</si>
  <si>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</si>
  <si>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</si>
  <si>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</si>
  <si>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</si>
  <si>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</si>
  <si>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</si>
  <si>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</si>
  <si>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</si>
  <si>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</si>
  <si>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</si>
  <si>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</si>
  <si>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</si>
  <si>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</si>
  <si>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</si>
  <si>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</si>
  <si>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</si>
  <si>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</si>
  <si>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</si>
  <si>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</si>
  <si>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</si>
  <si>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</si>
  <si>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</si>
  <si>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</si>
  <si>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</si>
  <si>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</si>
  <si>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</si>
  <si>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</si>
  <si>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</si>
  <si>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</si>
  <si>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</si>
  <si>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</si>
  <si>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</si>
  <si>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</si>
  <si>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</si>
  <si>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</si>
  <si>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</si>
  <si>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</si>
  <si>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</si>
  <si>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</si>
  <si>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</si>
  <si>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</si>
  <si>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</si>
  <si>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</si>
  <si>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</si>
  <si>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</si>
  <si>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</si>
  <si>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</si>
  <si>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</si>
  <si>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</si>
  <si>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</si>
  <si>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</si>
  <si>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</si>
  <si>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</si>
  <si>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</si>
  <si>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</si>
  <si>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</si>
  <si>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</si>
  <si>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</si>
  <si>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</si>
  <si>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</si>
  <si>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</si>
  <si>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</si>
  <si>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</si>
  <si>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</si>
  <si>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</si>
  <si>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</si>
  <si>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</si>
  <si>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</si>
  <si>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</si>
  <si>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</si>
  <si>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</si>
  <si>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</si>
  <si>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</si>
  <si>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</si>
  <si>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</si>
  <si>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</si>
  <si>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</si>
  <si>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</si>
  <si>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</si>
  <si>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</si>
  <si>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</si>
  <si>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</si>
  <si>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</si>
  <si>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</si>
  <si>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</si>
  <si>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</si>
  <si>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</si>
  <si>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</si>
  <si>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</si>
  <si>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</si>
  <si>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</si>
  <si>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</si>
  <si>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</si>
  <si>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</si>
  <si>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</si>
  <si>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</si>
  <si>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</si>
  <si>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</si>
  <si>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</si>
  <si>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</si>
  <si>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</si>
  <si>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</si>
  <si>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</si>
  <si>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</si>
  <si>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</si>
  <si>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</si>
  <si>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</si>
  <si>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</si>
  <si>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</si>
  <si>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</si>
  <si>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</si>
  <si>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</si>
  <si>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</si>
  <si>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</si>
  <si>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</si>
  <si>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</si>
  <si>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</si>
  <si>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</si>
  <si>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</si>
  <si>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</si>
  <si>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</si>
  <si>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</si>
  <si>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</si>
  <si>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</si>
  <si>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</si>
  <si>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</si>
  <si>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</si>
  <si>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</si>
  <si>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</si>
  <si>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</si>
  <si>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</si>
  <si>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</si>
  <si>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</si>
  <si>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</si>
  <si>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</si>
  <si>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</si>
  <si>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</si>
  <si>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</si>
  <si>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</si>
  <si>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</si>
  <si>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</si>
  <si>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</si>
  <si>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</si>
  <si>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</si>
  <si>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</si>
  <si>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</si>
  <si>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</si>
  <si>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</si>
  <si>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</si>
  <si>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</si>
  <si>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</si>
  <si>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</si>
  <si>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</si>
  <si>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</si>
  <si>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</si>
  <si>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</si>
  <si>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</si>
  <si>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</si>
  <si>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</si>
  <si>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</si>
  <si>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</si>
  <si>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</si>
  <si>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</si>
  <si>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</si>
  <si>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</si>
  <si>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</si>
  <si>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</si>
  <si>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</si>
  <si>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</si>
  <si>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</si>
  <si>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</si>
  <si>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</si>
  <si>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</si>
  <si>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</si>
  <si>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</si>
  <si>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</si>
  <si>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</si>
  <si>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</si>
  <si>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</si>
  <si>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</si>
  <si>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</si>
  <si>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</si>
  <si>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</si>
  <si>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</si>
  <si>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</si>
  <si>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</si>
  <si>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</si>
  <si>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</si>
  <si>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</si>
  <si>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</si>
  <si>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</si>
  <si>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</si>
  <si>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</si>
  <si>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</si>
  <si>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</si>
  <si>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</si>
  <si>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</si>
  <si>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</si>
  <si>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</si>
  <si>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</si>
  <si>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</si>
  <si>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</si>
  <si>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</si>
  <si>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</si>
  <si>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</si>
  <si>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</si>
  <si>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</si>
  <si>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</si>
  <si>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</si>
  <si>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</si>
  <si>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</si>
  <si>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</si>
  <si>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</si>
  <si>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</si>
  <si>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</si>
  <si>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</si>
  <si>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</si>
  <si>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</si>
  <si>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</si>
  <si>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</si>
  <si>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</si>
  <si>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</si>
  <si>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</si>
  <si>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</si>
  <si>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</si>
  <si>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</si>
  <si>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</si>
  <si>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</si>
  <si>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</si>
  <si>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</si>
  <si>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</si>
  <si>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</si>
  <si>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</si>
  <si>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</si>
  <si>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</si>
  <si>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</si>
  <si>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</si>
  <si>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</si>
  <si>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</si>
  <si>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</si>
  <si>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</si>
  <si>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</si>
  <si>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</si>
  <si>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</si>
  <si>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</si>
  <si>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</si>
  <si>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</si>
  <si>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</si>
  <si>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</si>
  <si>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</si>
  <si>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</si>
  <si>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</si>
  <si>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</si>
  <si>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</si>
  <si>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</si>
  <si>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</si>
  <si>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</si>
  <si>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</si>
  <si>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</si>
  <si>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</si>
  <si>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</si>
  <si>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</si>
  <si>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</si>
  <si>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</si>
  <si>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</si>
  <si>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</si>
  <si>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</si>
  <si>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</si>
  <si>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</si>
  <si>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</si>
  <si>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</si>
  <si>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</si>
  <si>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</si>
  <si>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</si>
  <si>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</si>
  <si>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</si>
  <si>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</si>
  <si>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</si>
  <si>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</si>
  <si>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</si>
  <si>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</si>
  <si>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</si>
  <si>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</si>
  <si>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</si>
  <si>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</si>
  <si>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</si>
  <si>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</si>
  <si>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</si>
  <si>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</si>
  <si>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</si>
  <si>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</si>
  <si>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</si>
  <si>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</si>
  <si>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</si>
  <si>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</si>
  <si>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</si>
  <si>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</si>
  <si>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</si>
  <si>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</si>
  <si>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</si>
  <si>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</si>
  <si>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</si>
  <si>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</si>
  <si>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</si>
  <si>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</si>
  <si>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</si>
  <si>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</si>
  <si>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</si>
  <si>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</si>
  <si>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</si>
  <si>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</si>
  <si>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</si>
  <si>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</si>
  <si>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</si>
  <si>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</si>
  <si>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</si>
  <si>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</si>
  <si>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</si>
  <si>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</si>
  <si>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</si>
  <si>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</si>
  <si>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</si>
  <si>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</si>
  <si>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</si>
  <si>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</si>
  <si>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</si>
  <si>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</si>
  <si>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</si>
  <si>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</si>
  <si>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</si>
  <si>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</si>
  <si>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</si>
  <si>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</si>
  <si>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</si>
  <si>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</si>
  <si>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</si>
  <si>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</si>
  <si>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</si>
  <si>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</si>
  <si>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</si>
  <si>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</si>
  <si>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</si>
  <si>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</si>
  <si>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</si>
  <si>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</si>
  <si>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</si>
  <si>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</si>
  <si>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</si>
  <si>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</si>
  <si>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</si>
  <si>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</si>
  <si>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</si>
  <si>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</si>
  <si>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</si>
  <si>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</si>
  <si>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</si>
  <si>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</si>
  <si>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</si>
  <si>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</si>
  <si>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</si>
  <si>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</si>
  <si>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</si>
  <si>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</si>
  <si>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</si>
  <si>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</si>
  <si>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</si>
  <si>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</si>
  <si>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</si>
  <si>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</si>
  <si>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</si>
  <si>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</si>
  <si>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</si>
  <si>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</si>
  <si>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</si>
  <si>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</si>
  <si>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</si>
  <si>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</si>
  <si>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</si>
  <si>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</si>
  <si>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</si>
  <si>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</si>
  <si>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</si>
  <si>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</si>
  <si>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</si>
  <si>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</si>
  <si>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</si>
  <si>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</si>
  <si>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</si>
  <si>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</si>
  <si>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</si>
  <si>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</si>
  <si>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</si>
  <si>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</si>
  <si>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</si>
  <si>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</si>
  <si>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</si>
  <si>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</si>
  <si>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</si>
  <si>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</si>
  <si>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</si>
  <si>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</si>
  <si>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</si>
  <si>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</si>
  <si>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</si>
  <si>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</si>
  <si>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</si>
  <si>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</si>
  <si>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</si>
  <si>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</si>
  <si>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</si>
  <si>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</si>
  <si>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</si>
  <si>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</si>
  <si>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</si>
  <si>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</si>
  <si>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</si>
  <si>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</si>
  <si>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</si>
  <si>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</si>
  <si>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</si>
  <si>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</si>
  <si>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</si>
  <si>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</si>
  <si>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</si>
  <si>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</si>
  <si>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</si>
  <si>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</si>
  <si>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</si>
  <si>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</si>
  <si>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</si>
  <si>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</si>
  <si>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</si>
  <si>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</si>
  <si>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</si>
  <si>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</si>
  <si>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</si>
  <si>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</si>
  <si>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</si>
  <si>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</si>
  <si>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</si>
  <si>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</si>
  <si>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</si>
  <si>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</si>
  <si>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</si>
  <si>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</si>
  <si>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</si>
  <si>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</si>
  <si>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</si>
  <si>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</si>
  <si>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</si>
  <si>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</si>
  <si>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</si>
  <si>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</si>
  <si>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</si>
  <si>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</si>
  <si>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</si>
  <si>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</si>
  <si>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</si>
  <si>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</si>
  <si>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</si>
  <si>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</si>
  <si>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</si>
  <si>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</si>
  <si>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</si>
  <si>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</si>
  <si>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</si>
  <si>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</si>
  <si>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</si>
  <si>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</si>
  <si>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</si>
  <si>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</si>
  <si>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</si>
  <si>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</si>
  <si>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</si>
  <si>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</si>
  <si>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</si>
  <si>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</si>
  <si>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</si>
  <si>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</si>
  <si>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</si>
  <si>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</si>
  <si>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</si>
  <si>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</si>
  <si>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</si>
  <si>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</si>
  <si>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</si>
  <si>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</si>
  <si>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</si>
  <si>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</si>
  <si>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</si>
  <si>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</si>
  <si>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</si>
  <si>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</si>
  <si>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</si>
  <si>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</si>
  <si>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</si>
  <si>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</si>
  <si>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</si>
  <si>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</si>
  <si>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</si>
  <si>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</si>
  <si>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</si>
  <si>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</si>
  <si>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</si>
  <si>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</si>
  <si>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</si>
  <si>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</si>
  <si>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</si>
  <si>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</si>
  <si>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</si>
  <si>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</si>
  <si>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</si>
  <si>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</si>
  <si>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</si>
  <si>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</si>
  <si>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</si>
  <si>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</si>
  <si>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</si>
  <si>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</si>
  <si>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</si>
  <si>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</si>
  <si>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</si>
  <si>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</si>
  <si>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</si>
  <si>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</si>
  <si>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</si>
  <si>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</si>
  <si>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</si>
  <si>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</si>
  <si>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</si>
  <si>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</si>
  <si>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</si>
  <si>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</si>
  <si>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</si>
  <si>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</si>
  <si>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</si>
  <si>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</si>
  <si>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</si>
  <si>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</si>
  <si>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</si>
  <si>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</si>
  <si>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</si>
  <si>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</si>
  <si>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</si>
  <si>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</si>
  <si>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</si>
  <si>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</si>
  <si>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</si>
  <si>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</si>
  <si>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</si>
  <si>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</si>
  <si>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</si>
  <si>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</si>
  <si>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</si>
  <si>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</si>
  <si>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</si>
  <si>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</si>
  <si>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</si>
  <si>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</si>
  <si>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</si>
  <si>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</si>
  <si>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</si>
  <si>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</si>
  <si>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</si>
  <si>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</si>
  <si>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</si>
  <si>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</si>
  <si>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</si>
  <si>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</si>
  <si>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</si>
  <si>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</si>
  <si>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</si>
  <si>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</si>
  <si>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</si>
  <si>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</si>
  <si>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</si>
  <si>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</si>
  <si>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</si>
  <si>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</si>
  <si>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</si>
  <si>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</si>
  <si>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</si>
  <si>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</si>
  <si>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</si>
  <si>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</si>
  <si>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</si>
  <si>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</si>
  <si>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</si>
  <si>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</si>
  <si>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</si>
  <si>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</si>
  <si>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</si>
  <si>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</si>
  <si>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</si>
  <si>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</si>
  <si>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</si>
  <si>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</si>
  <si>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</si>
  <si>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</si>
  <si>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</si>
  <si>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</si>
  <si>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</si>
  <si>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</si>
  <si>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</si>
  <si>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</si>
  <si>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</si>
  <si>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</si>
  <si>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</si>
  <si>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</si>
  <si>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</si>
  <si>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</si>
  <si>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</si>
  <si>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</si>
  <si>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</si>
  <si>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</si>
  <si>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</si>
  <si>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</si>
  <si>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</si>
  <si>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</si>
  <si>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</si>
  <si>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</si>
  <si>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</si>
  <si>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</si>
  <si>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</si>
  <si>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</si>
  <si>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</si>
  <si>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</si>
  <si>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</si>
  <si>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</si>
  <si>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</si>
  <si>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</si>
  <si>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</si>
  <si>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</si>
  <si>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</si>
  <si>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</si>
  <si>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</si>
  <si>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</si>
  <si>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</si>
  <si>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</si>
  <si>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</si>
  <si>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</si>
  <si>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</si>
  <si>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</si>
  <si>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</si>
  <si>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</si>
  <si>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</si>
  <si>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</si>
  <si>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</si>
  <si>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</si>
  <si>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</si>
  <si>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</si>
  <si>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</si>
  <si>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</si>
  <si>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</si>
  <si>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</si>
  <si>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</si>
  <si>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</si>
  <si>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</si>
  <si>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</si>
  <si>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</si>
  <si>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</si>
  <si>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</si>
  <si>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</si>
  <si>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</si>
  <si>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</si>
  <si>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</si>
  <si>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</si>
  <si>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</si>
  <si>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</si>
  <si>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</si>
  <si>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</si>
  <si>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</si>
  <si>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</si>
  <si>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</si>
  <si>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</si>
  <si>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</si>
  <si>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</si>
  <si>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</si>
  <si>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</si>
  <si>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</si>
  <si>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</si>
  <si>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</si>
  <si>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</si>
  <si>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</si>
  <si>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</si>
  <si>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</si>
  <si>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</si>
  <si>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</si>
  <si>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</si>
  <si>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</si>
  <si>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</si>
  <si>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</si>
  <si>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</si>
  <si>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</si>
  <si>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</si>
  <si>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</si>
  <si>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</si>
  <si>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</si>
  <si>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</si>
  <si>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</si>
  <si>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</si>
  <si>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</si>
  <si>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</si>
  <si>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</si>
  <si>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</si>
  <si>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</si>
  <si>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</si>
  <si>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</si>
  <si>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</si>
  <si>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</si>
  <si>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</si>
  <si>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</si>
  <si>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</si>
  <si>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</si>
  <si>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</si>
  <si>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</si>
  <si>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</si>
  <si>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</si>
  <si>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</si>
  <si>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</si>
  <si>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</si>
  <si>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</si>
  <si>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</si>
  <si>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</si>
  <si>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</si>
  <si>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</si>
  <si>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</si>
  <si>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</si>
  <si>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</si>
  <si>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</si>
  <si>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</si>
  <si>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</si>
  <si>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</si>
  <si>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</si>
  <si>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</si>
  <si>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</si>
  <si>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</si>
  <si>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</si>
  <si>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</si>
  <si>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</si>
  <si>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</si>
  <si>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</si>
  <si>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</si>
  <si>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</si>
  <si>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</si>
  <si>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</si>
  <si>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</si>
  <si>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</si>
  <si>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</si>
  <si>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</si>
  <si>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</si>
  <si>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</si>
  <si>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</si>
  <si>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</si>
  <si>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</si>
  <si>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</si>
  <si>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</si>
  <si>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</si>
  <si>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</si>
  <si>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</si>
  <si>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</si>
  <si>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</si>
  <si>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</si>
  <si>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</si>
  <si>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</si>
  <si>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</si>
  <si>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</si>
  <si>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</si>
  <si>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</si>
  <si>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</si>
  <si>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</si>
  <si>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</si>
  <si>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</si>
  <si>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</si>
  <si>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</si>
  <si>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</si>
  <si>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</si>
  <si>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</si>
  <si>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</si>
  <si>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</si>
  <si>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</si>
  <si>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</si>
  <si>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</si>
  <si>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</si>
  <si>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</si>
  <si>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</si>
  <si>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</si>
  <si>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</si>
  <si>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</si>
  <si>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</si>
  <si>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</si>
  <si>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</si>
  <si>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</si>
  <si>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</si>
  <si>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</si>
  <si>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</si>
  <si>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</si>
  <si>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</si>
  <si>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</si>
  <si>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</si>
  <si>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</si>
  <si>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</si>
  <si>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</si>
  <si>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</si>
  <si>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</si>
  <si>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</si>
  <si>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</si>
  <si>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</si>
  <si>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</si>
  <si>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</si>
  <si>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</si>
  <si>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</si>
  <si>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</si>
  <si>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</si>
  <si>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</si>
  <si>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</si>
  <si>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</si>
  <si>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</si>
  <si>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</si>
  <si>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</si>
  <si>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</si>
  <si>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</si>
  <si>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</si>
  <si>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</si>
  <si>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</si>
  <si>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</si>
  <si>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</si>
  <si>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</si>
  <si>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</si>
  <si>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</si>
  <si>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</si>
  <si>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</si>
  <si>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</si>
  <si>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</si>
  <si>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</si>
  <si>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</si>
  <si>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</si>
  <si>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</si>
  <si>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</si>
  <si>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</si>
  <si>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</si>
  <si>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</si>
  <si>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</si>
  <si>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</si>
  <si>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</si>
  <si>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</si>
  <si>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</si>
  <si>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</si>
  <si>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</si>
  <si>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</si>
  <si>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</si>
  <si>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</si>
  <si>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</si>
  <si>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</si>
  <si>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</si>
  <si>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</si>
  <si>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</si>
  <si>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</si>
  <si>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</si>
  <si>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</si>
  <si>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</si>
  <si>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</si>
  <si>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</si>
  <si>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</si>
  <si>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</si>
  <si>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</si>
  <si>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</si>
  <si>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</si>
  <si>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</si>
  <si>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</si>
  <si>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</si>
  <si>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</si>
  <si>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</si>
  <si>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</si>
  <si>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</si>
  <si>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</si>
  <si>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</si>
  <si>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</si>
  <si>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</si>
  <si>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</si>
  <si>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</si>
  <si>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</si>
  <si>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</si>
  <si>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</si>
  <si>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</si>
  <si>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</si>
  <si>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</si>
  <si>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</si>
  <si>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</si>
  <si>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</si>
  <si>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</si>
  <si>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</si>
  <si>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</si>
  <si>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</si>
  <si>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</si>
  <si>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</si>
  <si>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</si>
  <si>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</si>
  <si>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</si>
  <si>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</si>
  <si>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</si>
  <si>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</si>
  <si>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</si>
  <si>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</si>
  <si>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</si>
  <si>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</si>
  <si>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</si>
  <si>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</si>
  <si>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</si>
  <si>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</si>
  <si>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</si>
  <si>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</si>
  <si>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</si>
  <si>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</si>
  <si>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</si>
  <si>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</si>
  <si>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</si>
  <si>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</si>
  <si>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</si>
  <si>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</si>
  <si>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</si>
  <si>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</si>
  <si>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</si>
  <si>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</si>
  <si>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</si>
  <si>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</si>
  <si>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</si>
  <si>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</si>
  <si>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</si>
  <si>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</si>
  <si>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</si>
  <si>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</si>
  <si>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</si>
  <si>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</si>
  <si>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</si>
  <si>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</si>
  <si>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</si>
  <si>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</si>
  <si>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</si>
  <si>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</si>
  <si>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</si>
  <si>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</si>
  <si>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</si>
  <si>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</si>
  <si>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</si>
  <si>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</si>
  <si>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</si>
  <si>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</si>
  <si>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</si>
  <si>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</si>
  <si>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</si>
  <si>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</si>
  <si>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</si>
  <si>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</si>
  <si>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</si>
  <si>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</si>
  <si>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</si>
  <si>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</si>
  <si>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</si>
  <si>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</si>
  <si>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</si>
  <si>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</si>
  <si>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</si>
  <si>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</si>
  <si>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</si>
  <si>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</si>
  <si>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</si>
  <si>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</si>
  <si>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</si>
  <si>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</si>
  <si>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</si>
  <si>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</si>
  <si>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</si>
  <si>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</si>
  <si>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</si>
  <si>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</si>
  <si>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</si>
  <si>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</si>
  <si>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</si>
  <si>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</si>
  <si>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</si>
  <si>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</si>
  <si>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</si>
  <si>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</si>
  <si>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</si>
  <si>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</si>
  <si>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</si>
  <si>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</si>
  <si>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</si>
  <si>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</si>
  <si>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</si>
  <si>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</si>
  <si>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</si>
  <si>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</si>
  <si>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</si>
  <si>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</si>
  <si>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</si>
  <si>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</si>
  <si>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</si>
  <si>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</si>
  <si>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</si>
  <si>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</si>
  <si>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</si>
  <si>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</si>
  <si>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</si>
  <si>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</si>
  <si>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</si>
  <si>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</si>
  <si>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</si>
  <si>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</si>
  <si>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</si>
  <si>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</si>
  <si>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</si>
  <si>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</si>
  <si>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</si>
  <si>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</si>
  <si>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</si>
  <si>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</si>
  <si>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</si>
  <si>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</si>
  <si>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</si>
  <si>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</si>
  <si>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</si>
  <si>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</si>
  <si>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</si>
  <si>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</si>
  <si>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</si>
  <si>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</si>
  <si>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</si>
  <si>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</si>
  <si>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</si>
  <si>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</si>
  <si>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</si>
  <si>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</si>
  <si>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</si>
  <si>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</si>
  <si>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</si>
  <si>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</si>
  <si>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</si>
  <si>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</si>
  <si>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</si>
  <si>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</si>
  <si>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</si>
  <si>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</si>
  <si>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</si>
  <si>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</si>
  <si>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</si>
  <si>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</si>
  <si>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</si>
  <si>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</si>
  <si>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</si>
  <si>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</si>
  <si>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</si>
  <si>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</si>
  <si>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</si>
  <si>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</si>
  <si>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</si>
  <si>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</si>
  <si>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</si>
  <si>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</si>
  <si>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</si>
  <si>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</si>
  <si>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</si>
  <si>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</si>
  <si>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</si>
  <si>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</si>
  <si>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</si>
  <si>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</si>
  <si>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</si>
  <si>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</si>
  <si>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</si>
  <si>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</si>
  <si>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</si>
  <si>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</si>
  <si>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</si>
  <si>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</si>
  <si>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</si>
  <si>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</si>
  <si>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</si>
  <si>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</si>
  <si>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</si>
  <si>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</si>
  <si>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</si>
  <si>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</si>
  <si>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</si>
  <si>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</si>
  <si>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</si>
  <si>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</si>
  <si>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</si>
  <si>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</si>
  <si>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</si>
  <si>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</si>
  <si>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</si>
  <si>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</si>
  <si>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</si>
  <si>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</si>
  <si>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</si>
  <si>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</si>
  <si>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</si>
  <si>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</si>
  <si>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</si>
  <si>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</si>
  <si>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</si>
  <si>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</si>
  <si>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</si>
  <si>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</si>
  <si>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</si>
  <si>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</si>
  <si>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</si>
  <si>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</si>
  <si>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</si>
  <si>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</si>
  <si>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</si>
  <si>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</si>
  <si>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</si>
  <si>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</si>
  <si>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</si>
  <si>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</si>
  <si>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</si>
  <si>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</si>
  <si>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</si>
  <si>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</si>
  <si>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</si>
  <si>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</si>
  <si>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</si>
  <si>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</si>
  <si>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</si>
  <si>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</si>
  <si>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</si>
  <si>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</si>
  <si>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</si>
  <si>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</si>
  <si>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</si>
  <si>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</si>
  <si>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</si>
  <si>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</si>
  <si>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</si>
  <si>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</si>
  <si>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</si>
  <si>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</si>
  <si>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</si>
  <si>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</si>
  <si>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</si>
  <si>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</si>
  <si>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</si>
  <si>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</si>
  <si>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</si>
  <si>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</si>
  <si>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</si>
  <si>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</si>
  <si>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</si>
  <si>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</si>
  <si>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</si>
  <si>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</si>
  <si>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</si>
  <si>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</si>
  <si>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</si>
  <si>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</si>
  <si>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</si>
  <si>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</si>
  <si>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</si>
  <si>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</si>
  <si>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</si>
  <si>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</si>
  <si>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</si>
  <si>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</si>
  <si>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</si>
  <si>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</si>
  <si>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</si>
  <si>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</si>
  <si>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</si>
  <si>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</si>
  <si>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</si>
  <si>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</si>
  <si>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</si>
  <si>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</si>
  <si>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</si>
  <si>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</si>
  <si>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</si>
  <si>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</si>
  <si>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</si>
  <si>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</si>
  <si>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</si>
  <si>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</si>
  <si>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</si>
  <si>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</si>
  <si>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</si>
  <si>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</si>
  <si>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</si>
  <si>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</si>
  <si>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</si>
  <si>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</si>
  <si>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</si>
  <si>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</si>
  <si>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</si>
  <si>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</si>
  <si>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</si>
  <si>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</si>
  <si>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</si>
  <si>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</si>
  <si>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</si>
  <si>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</si>
  <si>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</si>
  <si>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</si>
  <si>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</si>
  <si>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</si>
  <si>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</si>
  <si>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</si>
  <si>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</si>
  <si>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</si>
  <si>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</si>
  <si>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</si>
  <si>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</si>
  <si>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</si>
  <si>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</si>
  <si>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</si>
  <si>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</si>
  <si>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</si>
  <si>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</si>
  <si>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</si>
  <si>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</si>
  <si>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</si>
  <si>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</si>
  <si>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</si>
  <si>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</si>
  <si>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</si>
  <si>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</si>
  <si>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</si>
  <si>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</si>
  <si>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</si>
  <si>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</si>
  <si>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</si>
  <si>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</si>
  <si>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</si>
  <si>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</si>
  <si>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</si>
  <si>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</si>
  <si>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</si>
  <si>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</si>
  <si>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</si>
  <si>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</si>
  <si>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</si>
  <si>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</si>
  <si>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</si>
  <si>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</si>
  <si>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</si>
  <si>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</si>
  <si>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</si>
  <si>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</si>
  <si>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</si>
  <si>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</si>
  <si>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</si>
  <si>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</si>
  <si>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</si>
  <si>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</si>
  <si>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</si>
  <si>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</si>
  <si>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</si>
  <si>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</si>
  <si>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</si>
  <si>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</si>
  <si>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</si>
  <si>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</si>
  <si>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</si>
  <si>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</si>
  <si>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</si>
  <si>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</si>
  <si>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</si>
  <si>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</si>
  <si>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</si>
  <si>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</si>
  <si>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</si>
  <si>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</si>
  <si>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</si>
  <si>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</si>
  <si>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</si>
  <si>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</si>
  <si>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</si>
  <si>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</si>
  <si>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</si>
  <si>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</si>
  <si>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</si>
  <si>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</si>
  <si>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</si>
  <si>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</si>
  <si>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</si>
  <si>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</si>
  <si>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</si>
  <si>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</si>
  <si>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</si>
  <si>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</si>
  <si>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</si>
  <si>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</si>
  <si>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</si>
  <si>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</si>
  <si>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</si>
  <si>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</si>
  <si>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</si>
  <si>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</si>
  <si>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</si>
  <si>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</si>
  <si>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</si>
  <si>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</si>
  <si>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</si>
  <si>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</si>
  <si>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</si>
  <si>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</si>
  <si>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</si>
  <si>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</si>
  <si>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</si>
  <si>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</si>
  <si>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</si>
  <si>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</si>
  <si>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</si>
  <si>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</si>
  <si>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</si>
  <si>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</si>
  <si>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</si>
  <si>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</si>
  <si>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</si>
  <si>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</si>
  <si>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</si>
  <si>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</si>
  <si>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</si>
  <si>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</si>
  <si>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</si>
  <si>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</si>
  <si>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</si>
  <si>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</si>
  <si>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</si>
  <si>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</si>
  <si>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</si>
  <si>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</si>
  <si>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</si>
  <si>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</si>
  <si>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</si>
  <si>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</si>
  <si>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</si>
  <si>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</si>
  <si>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</si>
  <si>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</si>
  <si>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</si>
  <si>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</si>
  <si>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</si>
  <si>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</si>
  <si>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</si>
  <si>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</si>
  <si>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</si>
  <si>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</si>
  <si>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</si>
  <si>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</si>
  <si>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</si>
  <si>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</si>
  <si>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</si>
  <si>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</si>
  <si>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</si>
  <si>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</si>
  <si>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</si>
  <si>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</si>
  <si>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</si>
  <si>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</si>
  <si>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</si>
  <si>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</si>
  <si>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</si>
  <si>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</si>
  <si>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</si>
  <si>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</si>
  <si>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</si>
  <si>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</si>
  <si>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</si>
  <si>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</si>
  <si>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</si>
  <si>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</si>
  <si>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</si>
  <si>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</si>
  <si>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</si>
  <si>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</si>
  <si>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</si>
  <si>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</si>
  <si>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</si>
  <si>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</si>
  <si>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</si>
  <si>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</si>
  <si>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</si>
  <si>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</si>
  <si>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</si>
  <si>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</si>
  <si>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</si>
  <si>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</si>
  <si>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</si>
  <si>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</si>
  <si>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</si>
  <si>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</si>
  <si>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</si>
  <si>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</si>
  <si>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</si>
  <si>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</si>
  <si>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</si>
  <si>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</si>
  <si>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</si>
  <si>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</si>
  <si>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</si>
  <si>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</si>
  <si>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</si>
  <si>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</si>
  <si>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</si>
  <si>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</si>
  <si>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</si>
  <si>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</si>
  <si>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</si>
  <si>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</si>
  <si>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</si>
  <si>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</si>
  <si>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</si>
  <si>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</si>
  <si>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</si>
  <si>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</si>
  <si>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</si>
  <si>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</si>
  <si>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</si>
  <si>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</si>
  <si>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</si>
  <si>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</si>
  <si>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</si>
  <si>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</si>
  <si>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</si>
  <si>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</si>
  <si>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</si>
  <si>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</si>
  <si>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</si>
  <si>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</si>
  <si>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</si>
  <si>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</si>
  <si>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</si>
  <si>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</si>
  <si>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</si>
  <si>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</si>
  <si>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</si>
  <si>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</si>
  <si>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</si>
  <si>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</si>
  <si>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</si>
  <si>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</si>
  <si>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</si>
  <si>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</si>
  <si>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</si>
  <si>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</si>
  <si>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</si>
  <si>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</si>
  <si>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</si>
  <si>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</si>
  <si>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</si>
  <si>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</si>
  <si>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</si>
  <si>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</si>
  <si>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</si>
  <si>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</si>
  <si>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</si>
  <si>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</si>
  <si>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</si>
  <si>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</si>
  <si>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</si>
  <si>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</si>
  <si>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</si>
  <si>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</si>
  <si>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</si>
  <si>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</si>
  <si>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</si>
  <si>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</si>
  <si>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</si>
  <si>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</si>
  <si>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</si>
  <si>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</si>
  <si>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</si>
  <si>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</si>
  <si>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</si>
  <si>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</si>
  <si>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</si>
  <si>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</si>
  <si>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</si>
  <si>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</si>
  <si>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</si>
  <si>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</si>
  <si>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</si>
  <si>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</si>
  <si>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</si>
  <si>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</si>
  <si>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</si>
  <si>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</si>
  <si>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</si>
  <si>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</si>
  <si>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</si>
  <si>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</si>
  <si>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</si>
  <si>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</si>
  <si>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</si>
  <si>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</si>
  <si>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</si>
  <si>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</si>
  <si>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</si>
  <si>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</si>
  <si>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</si>
  <si>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</si>
  <si>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</si>
  <si>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</si>
  <si>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</si>
  <si>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</si>
  <si>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</si>
  <si>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</si>
  <si>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</si>
  <si>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</si>
  <si>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</si>
  <si>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</si>
  <si>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</si>
  <si>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</si>
  <si>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</si>
  <si>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</si>
  <si>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</si>
  <si>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</si>
  <si>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</si>
  <si>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</si>
  <si>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</si>
  <si>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</si>
  <si>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</si>
  <si>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</si>
  <si>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</si>
  <si>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</si>
  <si>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</si>
  <si>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</si>
  <si>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</si>
  <si>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</si>
  <si>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</si>
  <si>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</si>
  <si>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</si>
  <si>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</si>
  <si>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</si>
  <si>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</si>
  <si>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</si>
  <si>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</si>
  <si>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</si>
  <si>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</si>
  <si>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</si>
  <si>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</si>
  <si>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</si>
  <si>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</si>
  <si>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</si>
  <si>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</si>
  <si>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</si>
  <si>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</si>
  <si>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</si>
  <si>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</si>
  <si>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</si>
  <si>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</si>
  <si>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</si>
  <si>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</si>
  <si>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</si>
  <si>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</si>
  <si>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</si>
  <si>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</si>
  <si>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</si>
  <si>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</si>
  <si>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</si>
  <si>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</si>
  <si>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</si>
  <si>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</si>
  <si>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</si>
  <si>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</si>
  <si>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</si>
  <si>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</si>
  <si>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</si>
  <si>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</si>
  <si>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</si>
  <si>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</si>
  <si>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</si>
  <si>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</si>
  <si>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</si>
  <si>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</si>
  <si>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</si>
  <si>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</si>
  <si>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</si>
  <si>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</si>
  <si>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</si>
  <si>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</si>
  <si>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</si>
  <si>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</si>
  <si>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</si>
  <si>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</si>
  <si>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</si>
  <si>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</si>
  <si>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</si>
  <si>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</si>
  <si>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</si>
  <si>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</si>
  <si>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</si>
  <si>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</si>
  <si>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</si>
  <si>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</si>
  <si>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</si>
  <si>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</si>
  <si>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</si>
  <si>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</si>
  <si>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</si>
  <si>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</si>
  <si>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</si>
  <si>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</si>
  <si>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</si>
  <si>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</si>
  <si>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</si>
  <si>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</si>
  <si>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</si>
  <si>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</si>
  <si>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</si>
  <si>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</si>
  <si>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</si>
  <si>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</si>
  <si>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</si>
  <si>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</si>
  <si>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</si>
  <si>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</si>
  <si>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</si>
  <si>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</si>
  <si>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</si>
  <si>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</si>
  <si>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</si>
  <si>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</si>
  <si>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</si>
  <si>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</si>
  <si>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</si>
  <si>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</si>
  <si>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</si>
  <si>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</si>
  <si>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</si>
  <si>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</si>
  <si>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</si>
  <si>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</si>
  <si>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</si>
  <si>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</si>
  <si>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</si>
  <si>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</si>
  <si>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</si>
  <si>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</si>
  <si>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</si>
  <si>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</si>
  <si>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</si>
  <si>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</si>
  <si>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</si>
  <si>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</si>
  <si>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</si>
  <si>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</si>
  <si>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</si>
  <si>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</si>
  <si>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</si>
  <si>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</si>
  <si>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</si>
  <si>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</si>
  <si>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</si>
  <si>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</si>
  <si>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</si>
  <si>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</si>
  <si>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</si>
  <si>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</si>
  <si>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</si>
  <si>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</si>
  <si>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</si>
  <si>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</si>
  <si>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</si>
  <si>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</si>
  <si>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</si>
  <si>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</si>
  <si>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</si>
  <si>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</si>
  <si>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</si>
  <si>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</si>
  <si>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</si>
  <si>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</si>
  <si>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</si>
  <si>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</si>
  <si>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</si>
  <si>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</si>
  <si>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</si>
  <si>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</si>
  <si>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</si>
  <si>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</si>
  <si>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</si>
  <si>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</si>
  <si>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</si>
  <si>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</si>
  <si>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</si>
  <si>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</si>
  <si>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</si>
  <si>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</si>
  <si>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</si>
  <si>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</si>
  <si>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</si>
  <si>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</si>
  <si>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</si>
  <si>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</si>
  <si>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</si>
  <si>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</si>
  <si>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</si>
  <si>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</si>
  <si>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</si>
  <si>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</si>
  <si>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</si>
  <si>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</si>
  <si>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</si>
  <si>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</si>
  <si>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</si>
  <si>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</si>
  <si>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</si>
  <si>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</si>
  <si>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</si>
  <si>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</si>
  <si>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</si>
  <si>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</si>
  <si>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</si>
  <si>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</si>
  <si>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</si>
  <si>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</si>
  <si>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</si>
  <si>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</si>
  <si>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</si>
  <si>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</si>
  <si>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</si>
  <si>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</si>
  <si>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</si>
  <si>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</si>
  <si>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</si>
  <si>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</si>
  <si>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</si>
  <si>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</si>
  <si>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</si>
  <si>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</si>
  <si>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</si>
  <si>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</si>
  <si>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</si>
  <si>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</si>
  <si>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</si>
  <si>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</si>
  <si>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</si>
  <si>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</si>
  <si>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</si>
  <si>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</si>
  <si>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</si>
  <si>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</si>
  <si>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</si>
  <si>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</si>
  <si>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</si>
  <si>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</si>
  <si>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</si>
  <si>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</si>
  <si>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</si>
  <si>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</si>
  <si>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</si>
  <si>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</si>
  <si>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</si>
  <si>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</si>
  <si>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</si>
  <si>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</si>
  <si>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</si>
  <si>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</si>
  <si>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</si>
  <si>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</si>
  <si>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</si>
  <si>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</si>
  <si>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</si>
  <si>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</si>
  <si>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</si>
  <si>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</si>
  <si>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</si>
  <si>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</si>
  <si>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</si>
  <si>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</si>
  <si>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</si>
  <si>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</si>
  <si>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</si>
  <si>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</si>
  <si>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</si>
  <si>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</si>
  <si>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</si>
  <si>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</si>
  <si>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</si>
  <si>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</si>
  <si>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</si>
  <si>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</si>
  <si>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</si>
  <si>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</si>
  <si>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</si>
  <si>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</si>
  <si>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</si>
  <si>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</si>
  <si>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</si>
  <si>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</si>
  <si>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</si>
  <si>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</si>
  <si>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</si>
  <si>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</si>
  <si>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</si>
  <si>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</si>
  <si>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</si>
  <si>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</si>
  <si>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</si>
  <si>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</si>
  <si>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</si>
  <si>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</si>
  <si>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</si>
  <si>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</si>
  <si>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</si>
  <si>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</si>
  <si>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</si>
  <si>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</si>
  <si>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</si>
  <si>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</si>
  <si>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</si>
  <si>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</si>
  <si>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</si>
  <si>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</si>
  <si>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</si>
  <si>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</si>
  <si>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</si>
  <si>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</si>
  <si>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</si>
  <si>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</si>
  <si>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</si>
  <si>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</si>
  <si>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</si>
  <si>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</si>
  <si>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</si>
  <si>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</si>
  <si>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</si>
  <si>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</si>
  <si>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</si>
  <si>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</si>
  <si>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</si>
  <si>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</si>
  <si>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</si>
  <si>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</si>
  <si>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</si>
  <si>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</si>
  <si>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</si>
  <si>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</si>
  <si>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</si>
  <si>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</si>
  <si>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</si>
  <si>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</si>
  <si>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</si>
  <si>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</si>
  <si>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</si>
  <si>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</si>
  <si>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</si>
  <si>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</si>
  <si>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</si>
  <si>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</si>
  <si>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</si>
  <si>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</si>
  <si>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</si>
  <si>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</si>
  <si>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</si>
  <si>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</si>
  <si>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</si>
  <si>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</si>
  <si>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</si>
  <si>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</si>
  <si>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</si>
  <si>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</si>
  <si>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</si>
  <si>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</si>
  <si>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</si>
  <si>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</si>
  <si>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</si>
  <si>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</si>
  <si>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</si>
  <si>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</si>
  <si>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</si>
  <si>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</si>
  <si>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</si>
  <si>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</si>
  <si>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</si>
  <si>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</si>
  <si>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</si>
  <si>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</si>
  <si>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</si>
  <si>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</si>
  <si>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</si>
  <si>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</si>
  <si>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</si>
  <si>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</si>
  <si>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</si>
  <si>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</si>
  <si>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</si>
  <si>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</si>
  <si>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</si>
  <si>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</si>
  <si>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</si>
  <si>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</si>
  <si>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</si>
  <si>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</si>
  <si>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</si>
  <si>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</si>
  <si>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</si>
  <si>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</si>
  <si>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</si>
  <si>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</si>
  <si>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</si>
  <si>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</si>
  <si>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</si>
  <si>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</si>
  <si>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</si>
  <si>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</si>
  <si>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</si>
  <si>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</si>
  <si>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</si>
  <si>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</si>
  <si>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</si>
  <si>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</si>
  <si>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</si>
  <si>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</si>
  <si>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</si>
  <si>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</si>
  <si>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</si>
  <si>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</si>
  <si>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</si>
  <si>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</si>
  <si>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</si>
  <si>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</si>
  <si>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</si>
  <si>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</si>
  <si>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</si>
  <si>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</si>
  <si>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</si>
  <si>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</si>
  <si>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</si>
  <si>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</si>
  <si>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</si>
  <si>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</si>
  <si>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</si>
  <si>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</si>
  <si>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</si>
  <si>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</si>
  <si>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</si>
  <si>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</si>
  <si>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</si>
  <si>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</si>
  <si>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</si>
  <si>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</si>
  <si>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</si>
  <si>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</si>
  <si>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</si>
  <si>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</si>
  <si>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</si>
  <si>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</si>
  <si>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</si>
  <si>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</si>
  <si>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</si>
  <si>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</si>
  <si>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</si>
  <si>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</si>
  <si>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</si>
  <si>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</si>
  <si>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</si>
  <si>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</si>
  <si>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</si>
  <si>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</si>
  <si>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</si>
  <si>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</si>
  <si>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</si>
  <si>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</si>
  <si>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</si>
  <si>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</si>
  <si>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</si>
  <si>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</si>
  <si>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</si>
  <si>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</si>
  <si>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</si>
  <si>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</si>
  <si>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</si>
  <si>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</si>
  <si>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</si>
  <si>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</si>
  <si>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</si>
  <si>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</si>
  <si>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</si>
  <si>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</si>
  <si>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</si>
  <si>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</si>
  <si>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</si>
  <si>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</si>
  <si>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</si>
  <si>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</si>
  <si>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</si>
  <si>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</si>
  <si>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</si>
  <si>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</si>
  <si>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</si>
  <si>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</si>
  <si>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</si>
  <si>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</si>
  <si>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</si>
  <si>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</si>
  <si>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</si>
  <si>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</si>
  <si>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</si>
  <si>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</si>
  <si>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</si>
  <si>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</si>
  <si>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</si>
  <si>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</si>
  <si>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</si>
  <si>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</si>
  <si>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</si>
  <si>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</si>
  <si>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</si>
  <si>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</si>
  <si>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</si>
  <si>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</si>
  <si>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</si>
  <si>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</si>
  <si>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</si>
  <si>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</si>
  <si>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</si>
  <si>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</si>
  <si>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</si>
  <si>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</si>
  <si>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</si>
  <si>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</si>
  <si>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</si>
  <si>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</si>
  <si>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</si>
  <si>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</si>
  <si>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</si>
  <si>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</si>
  <si>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</si>
  <si>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</si>
  <si>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</si>
  <si>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</si>
  <si>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</si>
  <si>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</si>
  <si>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</si>
  <si>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</si>
  <si>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</si>
  <si>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</si>
  <si>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</si>
  <si>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</si>
  <si>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</si>
  <si>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</si>
  <si>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</si>
  <si>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</si>
  <si>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</si>
  <si>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</si>
  <si>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</si>
  <si>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</si>
  <si>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</si>
  <si>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</si>
  <si>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</si>
  <si>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</si>
  <si>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</si>
  <si>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</si>
  <si>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</si>
  <si>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</si>
  <si>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</si>
  <si>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</si>
  <si>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</si>
  <si>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</si>
  <si>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</si>
  <si>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</si>
  <si>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</si>
  <si>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</si>
  <si>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</si>
  <si>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</si>
  <si>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</si>
  <si>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</si>
  <si>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</si>
  <si>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</si>
  <si>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</si>
  <si>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</si>
  <si>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</si>
  <si>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</si>
  <si>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</si>
  <si>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</si>
  <si>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</si>
  <si>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</si>
  <si>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</si>
  <si>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</si>
  <si>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</si>
  <si>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</si>
  <si>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</si>
  <si>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</si>
  <si>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</si>
  <si>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</si>
  <si>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</si>
  <si>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</si>
  <si>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</si>
  <si>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</si>
  <si>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</si>
  <si>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</si>
  <si>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</si>
  <si>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</si>
  <si>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</si>
  <si>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</si>
  <si>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</si>
  <si>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</si>
  <si>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</si>
  <si>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</si>
  <si>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</si>
  <si>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</si>
  <si>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</si>
  <si>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</si>
  <si>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</si>
  <si>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</si>
  <si>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</si>
  <si>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</si>
  <si>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</si>
  <si>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</si>
  <si>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</si>
  <si>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</si>
  <si>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</si>
  <si>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</si>
  <si>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</si>
  <si>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</si>
  <si>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</si>
  <si>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</si>
  <si>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</si>
  <si>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</si>
  <si>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</si>
  <si>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</si>
  <si>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</si>
  <si>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</si>
  <si>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</si>
  <si>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</si>
  <si>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</si>
  <si>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</si>
  <si>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</si>
  <si>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</si>
  <si>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</si>
  <si>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</si>
  <si>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</si>
  <si>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</si>
  <si>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</si>
  <si>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</si>
  <si>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</si>
  <si>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</si>
  <si>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</si>
  <si>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</si>
  <si>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</si>
  <si>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</si>
  <si>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</si>
  <si>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</si>
  <si>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</si>
  <si>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</si>
  <si>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</si>
  <si>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</si>
  <si>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</si>
  <si>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</si>
  <si>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</si>
  <si>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</si>
  <si>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</si>
  <si>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</si>
  <si>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</si>
  <si>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</si>
  <si>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</si>
  <si>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</si>
  <si>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</si>
  <si>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</si>
  <si>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</si>
  <si>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</si>
  <si>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</si>
  <si>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</si>
  <si>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</si>
  <si>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</si>
  <si>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</si>
  <si>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</si>
  <si>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</si>
  <si>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</si>
  <si>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</si>
  <si>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</si>
  <si>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</si>
  <si>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</si>
  <si>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</si>
  <si>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</si>
  <si>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</si>
  <si>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</si>
  <si>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</si>
  <si>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</si>
  <si>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</si>
  <si>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</si>
  <si>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</si>
  <si>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</si>
  <si>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</si>
  <si>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</si>
  <si>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</si>
  <si>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</si>
  <si>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</si>
  <si>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</si>
  <si>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</si>
  <si>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</si>
  <si>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</si>
  <si>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</si>
  <si>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</si>
  <si>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</si>
  <si>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</si>
  <si>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</si>
  <si>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</si>
  <si>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</si>
  <si>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</si>
  <si>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</si>
  <si>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</si>
  <si>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</si>
  <si>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</si>
  <si>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</si>
  <si>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</si>
  <si>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</si>
  <si>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</si>
  <si>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</si>
  <si>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</si>
  <si>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</si>
  <si>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</si>
  <si>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</si>
  <si>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</si>
  <si>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</si>
  <si>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</si>
  <si>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</si>
  <si>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</si>
  <si>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</si>
  <si>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</si>
  <si>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</si>
  <si>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</si>
  <si>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</si>
  <si>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</si>
  <si>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</si>
  <si>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</si>
  <si>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</si>
  <si>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</si>
  <si>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</si>
  <si>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</si>
  <si>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</si>
  <si>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</si>
  <si>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</si>
  <si>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</si>
  <si>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</si>
  <si>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</si>
  <si>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</si>
  <si>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</si>
  <si>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</si>
  <si>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</si>
  <si>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</si>
  <si>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</si>
  <si>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</si>
  <si>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</si>
  <si>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</si>
  <si>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</si>
  <si>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</si>
  <si>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</si>
  <si>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</si>
  <si>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</si>
  <si>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</si>
  <si>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</si>
  <si>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</si>
  <si>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</si>
  <si>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</si>
  <si>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</si>
  <si>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</si>
  <si>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</si>
  <si>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</si>
  <si>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</si>
  <si>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</si>
  <si>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</si>
  <si>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</si>
  <si>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</si>
  <si>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</si>
  <si>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</si>
  <si>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</si>
  <si>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</si>
  <si>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</si>
  <si>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</si>
  <si>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</si>
  <si>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</si>
  <si>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</si>
  <si>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</si>
  <si>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</si>
  <si>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</si>
  <si>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</si>
  <si>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</si>
  <si>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</si>
  <si>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</si>
  <si>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</si>
  <si>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</si>
  <si>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</si>
  <si>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</si>
  <si>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</si>
  <si>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</si>
  <si>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</si>
  <si>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</si>
  <si>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</si>
  <si>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</si>
  <si>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</si>
  <si>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</si>
  <si>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</si>
  <si>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</si>
  <si>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</si>
  <si>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</si>
  <si>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</si>
  <si>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</si>
  <si>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</si>
  <si>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</si>
  <si>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</si>
  <si>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</si>
  <si>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</si>
  <si>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</si>
  <si>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</si>
  <si>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</si>
  <si>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</si>
  <si>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</si>
  <si>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</si>
  <si>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</si>
  <si>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</si>
  <si>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</si>
  <si>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</si>
  <si>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</si>
  <si>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</si>
  <si>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</si>
  <si>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</si>
  <si>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</si>
  <si>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</si>
  <si>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</si>
  <si>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</si>
  <si>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</si>
  <si>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</si>
  <si>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</si>
  <si>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</si>
  <si>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</si>
  <si>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</si>
  <si>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</si>
  <si>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</si>
  <si>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</si>
  <si>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</si>
  <si>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</si>
  <si>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</si>
  <si>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</si>
  <si>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</si>
  <si>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</si>
  <si>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</si>
  <si>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</si>
  <si>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</si>
  <si>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</si>
  <si>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</si>
  <si>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</si>
  <si>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</si>
  <si>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</si>
  <si>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</si>
  <si>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</si>
  <si>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</si>
  <si>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</si>
  <si>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</si>
  <si>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</si>
  <si>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</si>
  <si>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</si>
  <si>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</si>
  <si>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</si>
  <si>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</si>
  <si>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</si>
  <si>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</si>
  <si>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</si>
  <si>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</si>
  <si>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</si>
  <si>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</si>
  <si>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</si>
  <si>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</si>
  <si>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</si>
  <si>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</si>
  <si>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</si>
  <si>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</si>
  <si>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</si>
  <si>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</si>
  <si>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</si>
  <si>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</si>
  <si>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</si>
  <si>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</si>
  <si>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</si>
  <si>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</si>
  <si>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</si>
  <si>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</si>
  <si>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</si>
  <si>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</si>
  <si>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</si>
  <si>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</si>
  <si>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</si>
  <si>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</si>
  <si>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</si>
  <si>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</si>
  <si>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</si>
  <si>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</si>
  <si>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</si>
  <si>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</si>
  <si>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</si>
  <si>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</si>
  <si>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</si>
  <si>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</si>
  <si>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</si>
  <si>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</si>
  <si>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</si>
  <si>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</si>
  <si>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</si>
  <si>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</si>
  <si>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</si>
  <si>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</si>
  <si>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</si>
  <si>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</si>
  <si>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</si>
  <si>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</si>
  <si>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</si>
  <si>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</si>
  <si>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</si>
  <si>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</si>
  <si>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</si>
  <si>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</si>
  <si>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</si>
  <si>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</si>
  <si>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</si>
  <si>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</si>
  <si>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</si>
  <si>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</si>
  <si>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</si>
  <si>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</si>
  <si>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</si>
  <si>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</si>
  <si>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</si>
  <si>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</si>
  <si>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</si>
  <si>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</si>
  <si>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</si>
  <si>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</si>
  <si>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</si>
  <si>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</si>
  <si>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</si>
  <si>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</si>
  <si>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</si>
  <si>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</si>
  <si>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</si>
  <si>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</si>
  <si>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</si>
  <si>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</si>
  <si>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</si>
  <si>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</si>
  <si>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</si>
  <si>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</si>
  <si>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</si>
  <si>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</si>
  <si>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</si>
  <si>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</si>
  <si>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</si>
  <si>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</si>
  <si>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</si>
  <si>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</si>
  <si>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</si>
  <si>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</si>
  <si>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</si>
  <si>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</si>
  <si>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</si>
  <si>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</si>
  <si>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</si>
  <si>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</si>
  <si>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</si>
  <si>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</si>
  <si>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</si>
  <si>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</si>
  <si>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</si>
  <si>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</si>
  <si>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</si>
  <si>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</si>
  <si>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</si>
  <si>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</si>
  <si>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</si>
  <si>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</si>
  <si>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</si>
  <si>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</si>
  <si>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</si>
  <si>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</si>
  <si>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</si>
  <si>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</si>
  <si>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</si>
  <si>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</si>
  <si>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</si>
  <si>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</si>
  <si>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</si>
  <si>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</si>
  <si>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</si>
  <si>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</si>
  <si>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</si>
  <si>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</si>
  <si>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</si>
  <si>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</si>
  <si>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</si>
  <si>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</si>
  <si>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</si>
  <si>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</si>
  <si>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</si>
  <si>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</si>
  <si>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</si>
  <si>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</si>
  <si>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</si>
  <si>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</si>
  <si>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</si>
  <si>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</si>
  <si>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</si>
  <si>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</si>
  <si>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</si>
  <si>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</si>
  <si>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</si>
  <si>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</si>
  <si>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</si>
  <si>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</si>
  <si>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</si>
  <si>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</si>
  <si>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</si>
  <si>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</si>
  <si>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</si>
  <si>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</si>
  <si>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</si>
  <si>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</si>
  <si>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</si>
  <si>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</si>
  <si>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</si>
  <si>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</si>
  <si>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</si>
  <si>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</si>
  <si>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</si>
  <si>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</si>
  <si>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</si>
  <si>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</si>
  <si>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</si>
  <si>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</si>
  <si>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</si>
  <si>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</si>
  <si>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</si>
  <si>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</si>
  <si>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</si>
  <si>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</si>
  <si>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</si>
  <si>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</si>
  <si>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</si>
  <si>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</si>
  <si>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</si>
  <si>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</si>
  <si>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</si>
  <si>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</si>
  <si>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</si>
  <si>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</si>
  <si>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</si>
  <si>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</si>
  <si>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</si>
  <si>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</si>
  <si>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</si>
  <si>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</si>
  <si>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</si>
  <si>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</si>
  <si>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</si>
  <si>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</si>
  <si>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</si>
  <si>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</si>
  <si>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</si>
  <si>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</si>
  <si>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</si>
  <si>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</si>
  <si>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</si>
  <si>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</si>
  <si>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</si>
  <si>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</si>
  <si>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</si>
  <si>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</si>
  <si>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</si>
  <si>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</si>
  <si>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</si>
  <si>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</si>
  <si>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</si>
  <si>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</si>
  <si>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</si>
  <si>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</si>
  <si>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</si>
  <si>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</si>
  <si>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</si>
  <si>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</si>
  <si>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</si>
  <si>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</si>
  <si>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</si>
  <si>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</si>
  <si>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</si>
  <si>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</si>
  <si>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</si>
  <si>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</si>
  <si>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</si>
  <si>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</si>
  <si>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</si>
  <si>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</si>
  <si>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</si>
  <si>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</si>
  <si>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</si>
  <si>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</si>
  <si>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</si>
  <si>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</si>
  <si>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</si>
  <si>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</si>
  <si>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</si>
  <si>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</si>
  <si>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</si>
  <si>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</si>
  <si>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</si>
  <si>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</si>
  <si>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</si>
  <si>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</si>
  <si>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</si>
  <si>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</si>
  <si>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</si>
  <si>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</si>
  <si>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</si>
  <si>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</si>
  <si>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</si>
  <si>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</si>
  <si>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</si>
  <si>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</si>
  <si>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</si>
  <si>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</si>
  <si>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</si>
  <si>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</si>
  <si>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</si>
  <si>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</si>
  <si>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</si>
  <si>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</si>
  <si>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</si>
  <si>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</si>
  <si>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</si>
  <si>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</si>
  <si>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</si>
  <si>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</si>
  <si>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</si>
  <si>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</si>
  <si>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</si>
  <si>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</si>
  <si>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</si>
  <si>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</si>
  <si>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</si>
  <si>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</si>
  <si>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</si>
  <si>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</si>
  <si>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</si>
  <si>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</si>
  <si>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</si>
  <si>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</si>
  <si>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</si>
  <si>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</si>
  <si>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</si>
  <si>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</si>
  <si>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</si>
  <si>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</si>
  <si>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</si>
  <si>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</si>
  <si>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</si>
  <si>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</si>
  <si>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</si>
  <si>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</si>
  <si>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</si>
  <si>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</si>
  <si>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</si>
  <si>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</si>
  <si>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</si>
  <si>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</si>
  <si>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</si>
  <si>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</si>
  <si>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</si>
  <si>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</si>
  <si>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</si>
  <si>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</si>
  <si>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</si>
  <si>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</si>
  <si>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</si>
  <si>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</si>
  <si>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</si>
  <si>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</si>
  <si>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</si>
  <si>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</si>
  <si>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</si>
  <si>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</si>
  <si>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</si>
  <si>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</si>
  <si>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</si>
  <si>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</si>
  <si>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</si>
  <si>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</si>
  <si>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</si>
  <si>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</si>
  <si>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</si>
  <si>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</si>
  <si>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</si>
  <si>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</si>
  <si>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</si>
  <si>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</si>
  <si>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</si>
  <si>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</si>
  <si>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</si>
  <si>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</si>
  <si>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</si>
  <si>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</si>
  <si>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</si>
  <si>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</si>
  <si>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</si>
  <si>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</si>
  <si>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</si>
  <si>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</si>
  <si>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</si>
  <si>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</si>
  <si>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</si>
  <si>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</si>
  <si>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</si>
  <si>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</si>
  <si>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</si>
  <si>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</si>
  <si>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</si>
  <si>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</si>
  <si>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</si>
  <si>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</si>
  <si>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</si>
  <si>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</si>
  <si>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</si>
  <si>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</si>
  <si>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</si>
  <si>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</si>
  <si>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</si>
  <si>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</si>
  <si>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</si>
  <si>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</si>
  <si>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</si>
  <si>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</si>
  <si>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</si>
  <si>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</si>
  <si>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</si>
  <si>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</si>
  <si>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</si>
  <si>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</si>
  <si>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</si>
  <si>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</si>
  <si>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</si>
  <si>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</si>
  <si>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</si>
  <si>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</si>
  <si>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</si>
  <si>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</si>
  <si>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</si>
  <si>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</si>
  <si>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</si>
  <si>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</si>
  <si>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</si>
  <si>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</si>
  <si>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</si>
  <si>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</si>
  <si>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</si>
  <si>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</si>
  <si>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</si>
  <si>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</si>
  <si>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</si>
  <si>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</si>
  <si>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</si>
  <si>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</si>
  <si>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</si>
  <si>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</si>
  <si>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</si>
  <si>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</si>
  <si>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</si>
  <si>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</si>
  <si>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</si>
  <si>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</si>
  <si>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</si>
  <si>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</si>
  <si>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</si>
  <si>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</si>
  <si>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</si>
  <si>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</si>
  <si>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</si>
  <si>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</si>
  <si>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</si>
  <si>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</si>
  <si>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</si>
  <si>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</si>
  <si>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</si>
  <si>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</si>
  <si>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</si>
  <si>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</si>
  <si>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</si>
  <si>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</si>
  <si>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</si>
  <si>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</si>
  <si>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</si>
  <si>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</si>
  <si>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</si>
  <si>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</si>
  <si>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</si>
  <si>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</si>
  <si>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</si>
  <si>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</si>
  <si>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</si>
  <si>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</si>
  <si>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</si>
  <si>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</si>
  <si>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</si>
  <si>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</si>
  <si>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</si>
  <si>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</si>
  <si>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</si>
  <si>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</si>
  <si>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</si>
  <si>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</si>
  <si>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</si>
  <si>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</si>
  <si>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</si>
  <si>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</si>
  <si>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</si>
  <si>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</si>
  <si>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</si>
  <si>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</si>
  <si>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</si>
  <si>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</si>
  <si>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</si>
  <si>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</si>
  <si>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</si>
  <si>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</si>
  <si>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</si>
  <si>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</si>
  <si>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</si>
  <si>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</si>
  <si>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</si>
  <si>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</si>
  <si>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</si>
  <si>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</si>
  <si>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</si>
  <si>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</si>
  <si>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</si>
  <si>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</si>
  <si>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</si>
  <si>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</si>
  <si>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</si>
  <si>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</si>
  <si>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</si>
  <si>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</si>
  <si>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</si>
  <si>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</si>
  <si>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</si>
  <si>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</si>
  <si>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</si>
  <si>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</si>
  <si>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</si>
  <si>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</si>
  <si>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</si>
  <si>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</si>
  <si>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</si>
  <si>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</si>
  <si>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</si>
  <si>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</si>
  <si>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</si>
  <si>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</si>
  <si>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</si>
  <si>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</si>
  <si>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</si>
  <si>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</si>
  <si>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</si>
  <si>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</si>
  <si>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</si>
  <si>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</si>
  <si>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</si>
  <si>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</si>
  <si>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</si>
  <si>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</si>
  <si>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</si>
  <si>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</si>
  <si>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</si>
  <si>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</si>
  <si>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</si>
  <si>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</si>
  <si>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</si>
  <si>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</si>
  <si>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</si>
  <si>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</si>
  <si>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</si>
  <si>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</si>
  <si>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</si>
  <si>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</si>
  <si>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</si>
  <si>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</si>
  <si>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</si>
  <si>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</si>
  <si>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</si>
  <si>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</si>
  <si>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</si>
  <si>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</si>
  <si>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</si>
  <si>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</si>
  <si>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</si>
  <si>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</si>
  <si>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</si>
  <si>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</si>
  <si>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</si>
  <si>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</si>
  <si>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</si>
  <si>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</si>
  <si>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</si>
  <si>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</si>
  <si>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</si>
  <si>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</si>
  <si>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</si>
  <si>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</si>
  <si>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</si>
  <si>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</si>
  <si>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</si>
  <si>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</si>
  <si>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</si>
  <si>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</si>
  <si>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</si>
  <si>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</si>
  <si>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</si>
  <si>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</si>
  <si>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</si>
  <si>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</si>
  <si>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</si>
  <si>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</si>
  <si>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</si>
  <si>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</si>
  <si>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</si>
  <si>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</si>
  <si>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</si>
  <si>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</si>
  <si>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</si>
  <si>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</si>
  <si>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</si>
  <si>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</si>
  <si>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</si>
  <si>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</si>
  <si>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</si>
  <si>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</si>
  <si>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</si>
  <si>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</si>
  <si>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</si>
  <si>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</si>
  <si>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</si>
  <si>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</si>
  <si>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</si>
  <si>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</si>
  <si>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</si>
  <si>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</si>
  <si>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</si>
  <si>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</si>
  <si>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</si>
  <si>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</si>
  <si>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</si>
  <si>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</si>
  <si>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</si>
  <si>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</si>
  <si>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</si>
  <si>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</si>
  <si>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</si>
  <si>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</si>
  <si>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</si>
  <si>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</si>
  <si>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</si>
  <si>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</si>
  <si>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</si>
  <si>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</si>
  <si>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</si>
  <si>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</si>
  <si>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</si>
  <si>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</si>
  <si>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</si>
  <si>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</si>
  <si>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</si>
  <si>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</si>
  <si>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</si>
  <si>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</si>
  <si>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</si>
  <si>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</si>
  <si>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</si>
  <si>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</si>
  <si>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</si>
  <si>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</si>
  <si>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</si>
  <si>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</si>
  <si>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</si>
  <si>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</si>
  <si>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</si>
  <si>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</si>
  <si>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</si>
  <si>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</si>
  <si>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</si>
  <si>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</si>
  <si>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</si>
  <si>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</si>
  <si>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</si>
  <si>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</si>
  <si>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</si>
  <si>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</si>
  <si>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</si>
  <si>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</si>
  <si>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</si>
  <si>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</si>
  <si>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</si>
  <si>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</si>
  <si>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</si>
  <si>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</si>
  <si>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</si>
  <si>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</si>
  <si>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</si>
  <si>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</si>
  <si>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</si>
  <si>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</si>
  <si>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</si>
  <si>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</si>
  <si>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</si>
  <si>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</si>
  <si>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</si>
  <si>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</si>
  <si>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</si>
  <si>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</si>
  <si>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</si>
  <si>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</si>
  <si>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</si>
  <si>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</si>
  <si>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</si>
  <si>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</si>
  <si>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</si>
  <si>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</si>
  <si>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</si>
  <si>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</si>
  <si>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</si>
  <si>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</si>
  <si>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</si>
  <si>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</si>
  <si>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</si>
  <si>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</si>
  <si>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</si>
  <si>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</si>
  <si>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</si>
  <si>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</si>
  <si>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</si>
  <si>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</si>
  <si>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</si>
  <si>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</si>
  <si>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</si>
  <si>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</si>
  <si>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</si>
  <si>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</si>
  <si>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</si>
  <si>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</si>
  <si>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</si>
  <si>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</si>
  <si>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</si>
  <si>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</si>
  <si>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</si>
  <si>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</si>
  <si>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</si>
  <si>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</si>
  <si>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</si>
  <si>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</si>
  <si>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</si>
  <si>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</si>
  <si>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</si>
  <si>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</si>
  <si>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</si>
  <si>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</si>
  <si>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</si>
  <si>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</si>
  <si>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</si>
  <si>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</si>
  <si>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</si>
  <si>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</si>
  <si>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</si>
  <si>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</si>
  <si>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</si>
  <si>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</si>
  <si>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</si>
  <si>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</si>
  <si>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</si>
  <si>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</si>
  <si>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</si>
  <si>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</si>
  <si>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</si>
  <si>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</si>
  <si>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</si>
  <si>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</si>
  <si>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</si>
  <si>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</si>
  <si>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</si>
  <si>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</si>
  <si>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</si>
  <si>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</si>
  <si>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</si>
  <si>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</si>
  <si>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</si>
  <si>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</si>
  <si>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</si>
  <si>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</si>
  <si>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</si>
  <si>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</si>
  <si>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</si>
  <si>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</si>
  <si>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</si>
  <si>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</si>
  <si>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</si>
  <si>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</si>
  <si>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</si>
  <si>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</si>
  <si>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</si>
  <si>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</si>
  <si>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</si>
  <si>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</si>
  <si>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</si>
  <si>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</si>
  <si>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</si>
  <si>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</si>
  <si>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</si>
  <si>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</si>
  <si>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</si>
  <si>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</si>
  <si>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</si>
  <si>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</si>
  <si>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</si>
  <si>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</si>
  <si>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</si>
  <si>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</si>
  <si>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</si>
  <si>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</si>
  <si>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</si>
  <si>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</si>
  <si>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</si>
  <si>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</si>
  <si>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</si>
  <si>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</si>
  <si>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</si>
  <si>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</si>
  <si>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</si>
  <si>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</si>
  <si>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</si>
  <si>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</si>
  <si>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</si>
  <si>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</si>
  <si>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</si>
  <si>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</si>
  <si>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</si>
  <si>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</si>
  <si>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</si>
  <si>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</si>
  <si>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</si>
  <si>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</si>
  <si>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</si>
  <si>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</si>
  <si>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</si>
  <si>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</si>
  <si>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</si>
  <si>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</si>
  <si>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</si>
  <si>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</si>
  <si>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</si>
  <si>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</si>
  <si>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</si>
  <si>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</si>
  <si>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</si>
  <si>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</si>
  <si>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</si>
  <si>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</si>
  <si>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</si>
  <si>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</si>
  <si>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</si>
  <si>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</si>
  <si>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</si>
  <si>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</si>
  <si>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</si>
  <si>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</si>
  <si>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</si>
  <si>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</si>
  <si>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</si>
  <si>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</si>
  <si>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</si>
  <si>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</si>
  <si>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</si>
  <si>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</si>
  <si>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</si>
  <si>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</si>
  <si>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</si>
  <si>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</si>
  <si>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</si>
  <si>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</si>
  <si>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</si>
  <si>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</si>
  <si>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</si>
  <si>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</si>
  <si>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</si>
  <si>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</si>
  <si>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</si>
  <si>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</si>
  <si>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</si>
  <si>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</si>
  <si>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</si>
  <si>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</si>
  <si>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</si>
  <si>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</si>
  <si>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</si>
  <si>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</si>
  <si>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</si>
  <si>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</si>
  <si>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</si>
  <si>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</si>
  <si>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</si>
  <si>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</si>
  <si>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</si>
  <si>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</si>
  <si>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</si>
  <si>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</si>
  <si>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</si>
  <si>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</si>
  <si>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</si>
  <si>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</si>
  <si>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</si>
  <si>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</si>
  <si>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</si>
  <si>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</si>
  <si>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</si>
  <si>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</si>
  <si>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</si>
  <si>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</si>
  <si>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</si>
  <si>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</si>
  <si>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</si>
  <si>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</si>
  <si>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</si>
  <si>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</si>
  <si>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</si>
  <si>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</si>
  <si>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</si>
  <si>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</si>
  <si>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</si>
  <si>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</si>
  <si>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</si>
  <si>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</si>
  <si>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</si>
  <si>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</si>
  <si>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</si>
  <si>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</si>
  <si>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</si>
  <si>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</si>
  <si>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</si>
  <si>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</si>
  <si>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</si>
  <si>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</si>
  <si>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</si>
  <si>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</si>
  <si>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</si>
  <si>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</si>
  <si>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</si>
  <si>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</si>
  <si>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</si>
  <si>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</si>
  <si>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</si>
  <si>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</si>
  <si>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</si>
  <si>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</si>
  <si>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</si>
  <si>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</si>
  <si>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</si>
  <si>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</si>
  <si>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</si>
  <si>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</si>
  <si>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</si>
  <si>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</si>
  <si>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</si>
  <si>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</si>
  <si>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</si>
  <si>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</si>
  <si>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</si>
  <si>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</si>
  <si>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</si>
  <si>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</si>
  <si>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</si>
  <si>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</si>
  <si>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</si>
  <si>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</si>
  <si>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</si>
  <si>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</si>
  <si>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</si>
  <si>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</si>
  <si>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</si>
  <si>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</si>
  <si>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</si>
  <si>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</si>
  <si>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</si>
  <si>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</si>
  <si>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</si>
  <si>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</si>
  <si>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</si>
  <si>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</si>
  <si>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</si>
  <si>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</si>
  <si>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</si>
  <si>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</si>
  <si>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</si>
  <si>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</si>
  <si>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</si>
  <si>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</si>
  <si>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</si>
  <si>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</si>
  <si>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</si>
  <si>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</si>
  <si>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</si>
  <si>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</si>
  <si>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</si>
  <si>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</si>
  <si>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</si>
  <si>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</si>
  <si>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</si>
  <si>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</si>
  <si>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</si>
  <si>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</si>
  <si>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</si>
  <si>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</si>
  <si>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</si>
  <si>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</si>
  <si>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</si>
  <si>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</si>
  <si>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</si>
  <si>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</si>
  <si>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</si>
  <si>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</si>
  <si>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</si>
  <si>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</si>
  <si>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</si>
  <si>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</si>
  <si>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</si>
  <si>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</si>
  <si>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</si>
  <si>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</si>
  <si>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</si>
  <si>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</si>
  <si>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</si>
  <si>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</si>
  <si>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</si>
  <si>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</si>
  <si>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</si>
  <si>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</si>
  <si>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</si>
  <si>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</si>
  <si>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</si>
  <si>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</si>
  <si>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</si>
  <si>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</si>
  <si>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</si>
  <si>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</si>
  <si>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</si>
  <si>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</si>
  <si>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</si>
  <si>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</si>
  <si>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</si>
  <si>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</si>
  <si>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</si>
  <si>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</si>
  <si>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</si>
  <si>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</si>
  <si>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</si>
  <si>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</si>
  <si>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</si>
  <si>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</si>
  <si>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</si>
  <si>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</si>
  <si>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</si>
  <si>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</si>
  <si>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</si>
  <si>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</si>
  <si>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</si>
  <si>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</si>
  <si>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</si>
  <si>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</si>
  <si>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</si>
  <si>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</si>
  <si>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</si>
  <si>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</si>
  <si>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</si>
  <si>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</si>
  <si>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</si>
  <si>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</si>
  <si>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</si>
  <si>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</si>
  <si>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</si>
  <si>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</si>
  <si>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</si>
  <si>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</si>
  <si>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</si>
  <si>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</si>
  <si>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</si>
  <si>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</si>
  <si>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</si>
  <si>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</si>
  <si>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</si>
  <si>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</si>
  <si>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</si>
  <si>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</si>
  <si>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</si>
  <si>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</si>
  <si>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</si>
  <si>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</si>
  <si>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</si>
  <si>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</si>
  <si>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</si>
  <si>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</si>
  <si>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</si>
  <si>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</si>
  <si>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</si>
  <si>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</si>
  <si>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</si>
  <si>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</si>
  <si>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</si>
  <si>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</si>
  <si>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</si>
  <si>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</si>
  <si>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</si>
  <si>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</si>
  <si>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</si>
  <si>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</si>
  <si>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</si>
  <si>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</si>
  <si>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</si>
  <si>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</si>
  <si>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</si>
  <si>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</si>
  <si>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</si>
  <si>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</si>
  <si>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</si>
  <si>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</si>
  <si>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</si>
  <si>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</si>
  <si>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</si>
  <si>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</si>
  <si>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</si>
  <si>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</si>
  <si>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</si>
  <si>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</si>
  <si>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</si>
  <si>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</si>
  <si>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</si>
  <si>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</si>
  <si>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</si>
  <si>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</si>
  <si>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</si>
  <si>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</si>
  <si>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</si>
  <si>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</si>
  <si>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</si>
  <si>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</si>
  <si>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</si>
  <si>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</si>
  <si>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</si>
  <si>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</si>
  <si>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</si>
  <si>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</si>
  <si>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</si>
  <si>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</si>
  <si>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</si>
  <si>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</si>
  <si>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</si>
  <si>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</si>
  <si>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</si>
  <si>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</si>
  <si>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</si>
  <si>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</si>
  <si>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</si>
  <si>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</si>
  <si>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</si>
  <si>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</si>
  <si>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</si>
  <si>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</si>
  <si>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</si>
  <si>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</si>
  <si>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</si>
  <si>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</si>
  <si>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</si>
  <si>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</si>
  <si>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</si>
  <si>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</si>
  <si>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</si>
  <si>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</si>
  <si>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</si>
  <si>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</si>
  <si>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</si>
  <si>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</si>
  <si>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</si>
  <si>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</si>
  <si>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</si>
  <si>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</si>
  <si>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</si>
  <si>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</si>
  <si>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</si>
  <si>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</si>
  <si>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</si>
  <si>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</si>
  <si>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</si>
  <si>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</si>
  <si>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</si>
  <si>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</si>
  <si>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</si>
  <si>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</si>
  <si>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</si>
  <si>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</si>
  <si>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</si>
  <si>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</si>
  <si>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</si>
  <si>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</si>
  <si>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</si>
  <si>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</si>
  <si>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</si>
  <si>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</si>
  <si>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</si>
  <si>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</si>
  <si>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</si>
  <si>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</si>
  <si>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</si>
  <si>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</si>
  <si>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</si>
  <si>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</si>
  <si>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</si>
  <si>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</si>
  <si>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</si>
  <si>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</si>
  <si>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</si>
  <si>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</si>
  <si>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</si>
  <si>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</si>
  <si>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</si>
  <si>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</si>
  <si>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</si>
  <si>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</si>
  <si>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</si>
  <si>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</si>
  <si>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</si>
  <si>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</si>
  <si>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</si>
  <si>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</si>
  <si>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</si>
  <si>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</si>
  <si>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</si>
  <si>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</si>
  <si>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</si>
  <si>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</si>
  <si>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</si>
  <si>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</si>
  <si>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</si>
  <si>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</si>
  <si>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</si>
  <si>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</si>
  <si>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</si>
  <si>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</si>
  <si>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</si>
  <si>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</si>
  <si>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</si>
  <si>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</si>
  <si>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</si>
  <si>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</si>
  <si>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</si>
  <si>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</si>
  <si>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</si>
  <si>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</si>
  <si>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</si>
  <si>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</si>
  <si>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</si>
  <si>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</si>
  <si>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</si>
  <si>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</si>
  <si>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</si>
  <si>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</si>
  <si>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</si>
  <si>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</si>
  <si>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</si>
  <si>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</si>
  <si>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</si>
  <si>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</si>
  <si>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</si>
  <si>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</si>
  <si>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</si>
  <si>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</si>
  <si>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</si>
  <si>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</si>
  <si>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</si>
  <si>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</si>
  <si>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</si>
  <si>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</si>
  <si>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</si>
  <si>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</si>
  <si>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</si>
  <si>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</si>
  <si>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</si>
  <si>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</si>
  <si>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</si>
  <si>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</si>
  <si>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</si>
  <si>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</si>
  <si>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</si>
  <si>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</si>
  <si>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</si>
  <si>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</si>
  <si>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</si>
  <si>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</si>
  <si>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</si>
  <si>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</si>
  <si>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</si>
  <si>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</si>
  <si>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</si>
  <si>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</si>
  <si>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</si>
  <si>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</si>
  <si>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</si>
  <si>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</si>
  <si>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</si>
  <si>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</si>
  <si>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</si>
  <si>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</si>
  <si>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</si>
  <si>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</si>
  <si>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</si>
  <si>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</si>
  <si>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</si>
  <si>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</si>
  <si>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</si>
  <si>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</si>
  <si>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</si>
  <si>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</si>
  <si>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</si>
  <si>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</si>
  <si>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</si>
  <si>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</si>
  <si>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</si>
  <si>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</si>
  <si>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</si>
  <si>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</si>
  <si>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</si>
  <si>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</si>
  <si>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</si>
  <si>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</si>
  <si>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</si>
  <si>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</si>
  <si>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</si>
  <si>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</si>
  <si>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</si>
  <si>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</si>
  <si>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</si>
  <si>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</si>
  <si>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</si>
  <si>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</si>
  <si>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</si>
  <si>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</si>
  <si>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</si>
  <si>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</si>
  <si>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</si>
  <si>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</si>
  <si>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</si>
  <si>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</si>
  <si>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</si>
  <si>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</si>
  <si>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</si>
  <si>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</si>
  <si>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</si>
  <si>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</si>
  <si>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</si>
  <si>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</si>
  <si>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</si>
  <si>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</si>
  <si>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</si>
  <si>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</si>
  <si>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</si>
  <si>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</si>
  <si>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</si>
  <si>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</si>
  <si>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</si>
  <si>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</si>
  <si>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</si>
  <si>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</si>
  <si>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</si>
  <si>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</si>
  <si>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</si>
  <si>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</si>
  <si>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</si>
  <si>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</si>
  <si>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</si>
  <si>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</si>
  <si>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</si>
  <si>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</si>
  <si>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</si>
  <si>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</si>
  <si>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</si>
  <si>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</si>
  <si>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</si>
  <si>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</si>
  <si>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</si>
  <si>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</si>
  <si>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</si>
  <si>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</si>
  <si>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</si>
  <si>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</si>
  <si>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</si>
  <si>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</si>
  <si>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</si>
  <si>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</si>
  <si>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</si>
  <si>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</si>
  <si>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</si>
  <si>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</si>
  <si>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</si>
  <si>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</si>
  <si>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</si>
  <si>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</si>
  <si>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</si>
  <si>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</si>
  <si>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</si>
  <si>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</si>
  <si>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</si>
  <si>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</si>
  <si>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</si>
  <si>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</si>
  <si>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</si>
  <si>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</si>
  <si>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</si>
  <si>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</si>
  <si>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</si>
  <si>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</si>
  <si>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</si>
  <si>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</si>
  <si>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</si>
  <si>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</si>
  <si>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</si>
  <si>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</si>
  <si>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</si>
  <si>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</si>
  <si>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</si>
  <si>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</si>
  <si>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</si>
  <si>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</si>
  <si>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</si>
  <si>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</si>
  <si>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</si>
  <si>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</si>
  <si>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</si>
  <si>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</si>
  <si>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</si>
  <si>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</si>
  <si>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</si>
  <si>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</si>
  <si>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</si>
  <si>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</si>
  <si>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</si>
  <si>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</si>
  <si>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</si>
  <si>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</si>
  <si>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</si>
  <si>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</si>
  <si>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</si>
  <si>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</si>
  <si>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</si>
  <si>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</si>
  <si>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</si>
  <si>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</si>
  <si>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</si>
  <si>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</si>
  <si>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</si>
  <si>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</si>
  <si>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</si>
  <si>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</si>
  <si>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</si>
  <si>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</si>
  <si>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</si>
  <si>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</si>
  <si>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</si>
  <si>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</si>
  <si>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</si>
  <si>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</si>
  <si>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</si>
  <si>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</si>
  <si>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</si>
  <si>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</si>
  <si>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</si>
  <si>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</si>
  <si>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</si>
  <si>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</si>
  <si>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</si>
  <si>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</si>
  <si>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</si>
  <si>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</si>
  <si>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</si>
  <si>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</si>
  <si>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</si>
  <si>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</si>
  <si>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</si>
  <si>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</si>
  <si>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</si>
  <si>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</si>
  <si>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</si>
  <si>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</si>
  <si>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</si>
  <si>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</si>
  <si>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</si>
  <si>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</si>
  <si>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</si>
  <si>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</si>
  <si>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</si>
  <si>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</si>
  <si>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</si>
  <si>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</si>
  <si>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</si>
  <si>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</si>
  <si>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</si>
  <si>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</si>
  <si>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</si>
  <si>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</si>
  <si>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</si>
  <si>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</si>
  <si>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</si>
  <si>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</si>
  <si>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</si>
  <si>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</si>
  <si>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</si>
  <si>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</si>
  <si>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</si>
  <si>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</si>
  <si>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</si>
  <si>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</si>
  <si>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</si>
  <si>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</si>
  <si>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</si>
  <si>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</si>
  <si>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</si>
  <si>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</si>
  <si>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</si>
  <si>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</si>
  <si>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</si>
  <si>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</si>
  <si>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</si>
  <si>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</si>
  <si>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</si>
  <si>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</si>
  <si>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</si>
  <si>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</si>
  <si>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</si>
  <si>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</si>
  <si>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</si>
  <si>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</si>
  <si>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</si>
  <si>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</si>
  <si>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</si>
  <si>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</si>
  <si>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</si>
  <si>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</si>
  <si>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</si>
  <si>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</si>
  <si>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</si>
  <si>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</si>
  <si>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</si>
  <si>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</si>
  <si>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</si>
  <si>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</si>
  <si>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</si>
  <si>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</si>
  <si>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</si>
  <si>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</si>
  <si>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</si>
  <si>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</si>
  <si>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</si>
  <si>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</si>
  <si>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</si>
  <si>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</si>
  <si>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</si>
  <si>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</si>
  <si>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</si>
  <si>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</si>
  <si>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</si>
  <si>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</si>
  <si>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</si>
  <si>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</si>
  <si>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</si>
  <si>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</si>
  <si>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</si>
  <si>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</si>
  <si>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</si>
  <si>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</si>
  <si>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</si>
  <si>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</si>
  <si>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</si>
  <si>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</si>
  <si>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</si>
  <si>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</si>
  <si>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</si>
  <si>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</si>
  <si>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</si>
  <si>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</si>
  <si>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</si>
  <si>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</si>
  <si>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</si>
  <si>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</si>
  <si>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</si>
  <si>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</si>
  <si>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</si>
  <si>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</si>
  <si>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</si>
  <si>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</si>
  <si>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</si>
  <si>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</si>
  <si>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</si>
  <si>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</si>
  <si>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</si>
  <si>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</si>
  <si>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</si>
  <si>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</si>
  <si>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</si>
  <si>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</si>
  <si>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</si>
  <si>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</si>
  <si>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</si>
  <si>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</si>
  <si>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</si>
  <si>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</si>
  <si>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</si>
  <si>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</si>
  <si>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</si>
  <si>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</si>
  <si>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</si>
  <si>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</si>
  <si>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</si>
  <si>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</si>
  <si>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</si>
  <si>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</si>
  <si>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</si>
  <si>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</si>
  <si>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</si>
  <si>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</si>
  <si>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</si>
  <si>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</si>
  <si>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</si>
  <si>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</si>
  <si>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</si>
  <si>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</si>
  <si>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</si>
  <si>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</si>
  <si>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</si>
  <si>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</si>
  <si>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</si>
  <si>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</si>
  <si>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</si>
  <si>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</si>
  <si>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</si>
  <si>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</si>
  <si>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</si>
  <si>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</si>
  <si>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</si>
  <si>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</si>
  <si>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</si>
  <si>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</si>
  <si>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</si>
  <si>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</si>
  <si>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</si>
  <si>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</si>
  <si>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</si>
  <si>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</si>
  <si>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</si>
  <si>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</si>
  <si>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</si>
  <si>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</si>
  <si>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</si>
  <si>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</si>
  <si>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</si>
  <si>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</si>
  <si>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</si>
  <si>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</si>
  <si>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</si>
  <si>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</si>
  <si>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</si>
  <si>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</si>
  <si>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</si>
  <si>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</si>
  <si>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</si>
  <si>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</si>
  <si>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</si>
  <si>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</si>
  <si>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</si>
  <si>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</si>
  <si>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</si>
  <si>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</si>
  <si>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</si>
  <si>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</si>
  <si>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</si>
  <si>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</si>
  <si>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</si>
  <si>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</si>
  <si>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</si>
  <si>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</si>
  <si>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</si>
  <si>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</si>
  <si>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</si>
  <si>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</si>
  <si>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</si>
  <si>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</si>
  <si>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</si>
  <si>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</si>
  <si>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</si>
  <si>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</si>
  <si>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</si>
  <si>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</si>
  <si>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</si>
  <si>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</si>
  <si>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</si>
  <si>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</si>
  <si>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</si>
  <si>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</si>
  <si>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</si>
  <si>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</si>
  <si>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</si>
  <si>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</si>
  <si>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</si>
  <si>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</si>
  <si>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</si>
  <si>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</si>
  <si>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</si>
  <si>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</si>
  <si>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</si>
  <si>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</si>
  <si>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</si>
  <si>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</si>
  <si>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</si>
  <si>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</si>
  <si>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</si>
  <si>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</si>
  <si>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</si>
  <si>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</si>
  <si>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</si>
  <si>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</si>
  <si>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</si>
  <si>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</si>
  <si>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</si>
  <si>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</si>
  <si>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</si>
  <si>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</si>
  <si>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</si>
  <si>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</si>
  <si>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</si>
  <si>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</si>
  <si>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</si>
  <si>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</si>
  <si>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</si>
  <si>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</si>
  <si>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</si>
  <si>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</si>
  <si>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</si>
  <si>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</si>
  <si>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</si>
  <si>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</si>
  <si>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</si>
  <si>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</si>
  <si>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</si>
  <si>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</si>
  <si>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</si>
  <si>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</si>
  <si>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</si>
  <si>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</si>
  <si>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</si>
  <si>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</si>
  <si>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</si>
  <si>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</si>
  <si>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</si>
  <si>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</si>
  <si>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</si>
  <si>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</si>
  <si>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</si>
  <si>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</si>
  <si>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</si>
  <si>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</si>
  <si>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</si>
  <si>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</si>
  <si>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</si>
  <si>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</si>
  <si>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</si>
  <si>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</si>
  <si>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</si>
  <si>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</si>
  <si>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</si>
  <si>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</si>
  <si>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</si>
  <si>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</si>
  <si>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</si>
  <si>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</si>
  <si>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</si>
  <si>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</si>
  <si>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</si>
  <si>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</si>
  <si>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</si>
  <si>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</si>
  <si>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</si>
  <si>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</si>
  <si>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</si>
  <si>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</si>
  <si>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</si>
  <si>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</si>
  <si>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</si>
  <si>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</si>
  <si>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</si>
  <si>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</si>
  <si>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</si>
  <si>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</si>
  <si>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</si>
  <si>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</si>
  <si>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</si>
  <si>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</si>
  <si>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</si>
  <si>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</si>
  <si>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</si>
  <si>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</si>
  <si>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</si>
  <si>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</si>
  <si>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</si>
  <si>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</si>
  <si>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</si>
  <si>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</si>
  <si>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</si>
  <si>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</si>
  <si>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</si>
  <si>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</si>
  <si>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</si>
  <si>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</si>
  <si>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</si>
  <si>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</si>
  <si>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</si>
  <si>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</si>
  <si>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</si>
  <si>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</si>
  <si>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</si>
  <si>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</si>
  <si>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</si>
  <si>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</si>
  <si>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</si>
  <si>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</si>
  <si>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</si>
  <si>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</si>
  <si>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</si>
  <si>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</si>
  <si>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</si>
  <si>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</si>
  <si>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</si>
  <si>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</si>
  <si>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</si>
  <si>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</si>
  <si>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</si>
  <si>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</si>
  <si>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</si>
  <si>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</si>
  <si>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</si>
  <si>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</si>
  <si>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</si>
  <si>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</si>
  <si>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</si>
  <si>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</si>
  <si>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</si>
  <si>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</si>
  <si>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</si>
  <si>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</si>
  <si>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</si>
  <si>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</si>
  <si>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</si>
  <si>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</si>
  <si>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</si>
  <si>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</si>
  <si>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</si>
  <si>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</si>
  <si>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</si>
  <si>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</si>
  <si>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</si>
  <si>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</si>
  <si>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</si>
  <si>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</si>
  <si>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</si>
  <si>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</si>
  <si>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</si>
  <si>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</si>
  <si>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</si>
  <si>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</si>
  <si>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</si>
  <si>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</si>
  <si>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</si>
  <si>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</si>
  <si>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</si>
  <si>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</si>
  <si>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</si>
  <si>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</si>
  <si>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</si>
  <si>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</si>
  <si>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</si>
  <si>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</si>
  <si>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</si>
  <si>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</si>
  <si>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</si>
  <si>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</si>
  <si>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</si>
  <si>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</si>
  <si>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</si>
  <si>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</si>
  <si>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</si>
  <si>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</si>
  <si>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</si>
  <si>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</si>
  <si>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</si>
  <si>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</si>
  <si>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</si>
  <si>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</si>
  <si>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</si>
  <si>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</si>
  <si>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</si>
  <si>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</si>
  <si>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</si>
  <si>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</si>
  <si>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</si>
  <si>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</si>
  <si>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</si>
  <si>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</si>
  <si>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</si>
  <si>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</si>
  <si>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</si>
  <si>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</si>
  <si>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</si>
  <si>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</si>
  <si>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</si>
  <si>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</si>
  <si>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</si>
  <si>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</si>
  <si>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</si>
  <si>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</si>
  <si>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</si>
  <si>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</si>
  <si>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</si>
  <si>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</si>
  <si>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</si>
  <si>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</si>
  <si>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</si>
  <si>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</si>
  <si>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</si>
  <si>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</si>
  <si>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</si>
  <si>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</si>
  <si>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</si>
  <si>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</si>
  <si>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</si>
  <si>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</si>
  <si>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</si>
  <si>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</si>
  <si>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</si>
  <si>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</si>
  <si>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</si>
  <si>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</si>
  <si>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</si>
  <si>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</si>
  <si>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</si>
  <si>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</si>
  <si>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</si>
  <si>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</si>
  <si>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</si>
  <si>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</si>
  <si>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</si>
  <si>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</si>
  <si>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</si>
  <si>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</si>
  <si>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</si>
  <si>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</si>
  <si>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</si>
  <si>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</si>
  <si>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</si>
  <si>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</si>
  <si>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</si>
  <si>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</si>
  <si>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</si>
  <si>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</si>
  <si>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</si>
  <si>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</si>
  <si>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</si>
  <si>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</si>
  <si>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</si>
  <si>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</si>
  <si>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</si>
  <si>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</si>
  <si>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</si>
  <si>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</si>
  <si>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</si>
  <si>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</si>
  <si>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</si>
  <si>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</si>
  <si>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</si>
  <si>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</si>
  <si>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</si>
  <si>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</si>
  <si>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</si>
  <si>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</si>
  <si>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</si>
  <si>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</si>
  <si>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</si>
  <si>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</si>
  <si>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</si>
  <si>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</si>
  <si>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</si>
  <si>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</si>
  <si>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</si>
  <si>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</si>
  <si>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</si>
  <si>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</si>
  <si>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</si>
  <si>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</si>
  <si>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</si>
  <si>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</si>
  <si>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</si>
  <si>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</si>
  <si>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</si>
  <si>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</si>
  <si>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</si>
  <si>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</si>
  <si>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</si>
  <si>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</si>
  <si>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</si>
  <si>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</si>
  <si>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</si>
  <si>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</si>
  <si>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</si>
  <si>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</si>
  <si>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</si>
  <si>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</si>
  <si>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</si>
  <si>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</si>
  <si>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</si>
  <si>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</si>
  <si>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</si>
  <si>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</si>
  <si>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</si>
  <si>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</si>
  <si>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</si>
  <si>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</si>
  <si>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</si>
  <si>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</si>
  <si>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</si>
  <si>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</si>
  <si>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</si>
  <si>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</si>
  <si>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</si>
  <si>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</si>
  <si>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</si>
  <si>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</si>
  <si>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</si>
  <si>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</si>
  <si>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</si>
  <si>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</si>
  <si>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</si>
  <si>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</si>
  <si>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</si>
  <si>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</si>
  <si>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</si>
  <si>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</si>
  <si>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</si>
  <si>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</si>
  <si>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</si>
  <si>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</si>
  <si>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</si>
  <si>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</si>
  <si>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</si>
  <si>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</si>
  <si>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</si>
  <si>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</si>
  <si>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</si>
  <si>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</si>
  <si>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</si>
  <si>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</si>
  <si>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</si>
  <si>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</si>
  <si>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</si>
  <si>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</si>
  <si>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</si>
  <si>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</si>
  <si>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</si>
  <si>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</si>
  <si>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</si>
  <si>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</si>
  <si>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</si>
  <si>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</si>
  <si>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</si>
  <si>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</si>
  <si>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</si>
  <si>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</si>
  <si>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</si>
  <si>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</si>
  <si>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</si>
  <si>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</si>
  <si>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</si>
  <si>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</si>
  <si>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</si>
  <si>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</si>
  <si>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</si>
  <si>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</si>
  <si>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</si>
  <si>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</si>
  <si>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</si>
  <si>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</si>
  <si>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</si>
  <si>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</si>
  <si>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</si>
  <si>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</si>
  <si>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</si>
  <si>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</si>
  <si>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</si>
  <si>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</si>
  <si>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</si>
  <si>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</si>
  <si>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</si>
  <si>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</si>
  <si>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</si>
  <si>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</si>
  <si>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</si>
  <si>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</si>
  <si>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</si>
  <si>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</si>
  <si>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</si>
  <si>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</si>
  <si>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</si>
  <si>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</si>
  <si>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</si>
  <si>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</si>
  <si>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</si>
  <si>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</si>
  <si>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</si>
  <si>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</si>
  <si>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</si>
  <si>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</si>
  <si>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</si>
  <si>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</si>
  <si>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</si>
  <si>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</si>
  <si>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</si>
  <si>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</si>
  <si>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</si>
  <si>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</si>
  <si>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</si>
  <si>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</si>
  <si>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</si>
  <si>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</si>
  <si>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</si>
  <si>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</si>
  <si>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</si>
  <si>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</si>
  <si>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</si>
  <si>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</si>
  <si>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</si>
  <si>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</si>
  <si>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</si>
  <si>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</si>
  <si>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</si>
  <si>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</si>
  <si>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</si>
  <si>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</si>
  <si>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</si>
  <si>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</si>
  <si>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</si>
  <si>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</si>
  <si>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</si>
  <si>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</si>
  <si>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</si>
  <si>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</si>
  <si>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</si>
  <si>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</si>
  <si>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</si>
  <si>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</si>
  <si>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</si>
  <si>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</si>
  <si>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</si>
  <si>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</si>
  <si>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</si>
  <si>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</si>
  <si>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</si>
  <si>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</si>
  <si>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</si>
  <si>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</si>
  <si>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</si>
  <si>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</si>
  <si>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</si>
  <si>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</si>
  <si>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</si>
  <si>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</si>
  <si>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</si>
  <si>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</si>
  <si>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</si>
  <si>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</si>
  <si>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</si>
  <si>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</si>
  <si>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</si>
  <si>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</si>
  <si>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</si>
  <si>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</si>
  <si>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</si>
  <si>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</si>
  <si>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</si>
  <si>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</si>
  <si>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</si>
  <si>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</si>
  <si>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</si>
  <si>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</si>
  <si>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</si>
  <si>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</si>
  <si>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</si>
  <si>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</si>
  <si>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</si>
  <si>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</si>
  <si>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</si>
  <si>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</si>
  <si>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</si>
  <si>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</si>
  <si>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</si>
  <si>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</si>
  <si>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</si>
  <si>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</si>
  <si>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</si>
  <si>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</si>
  <si>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</si>
  <si>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</si>
  <si>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</si>
  <si>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</si>
  <si>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</si>
  <si>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</si>
  <si>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</si>
  <si>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</si>
  <si>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</si>
  <si>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</si>
  <si>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</si>
  <si>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</si>
  <si>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</si>
  <si>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</si>
  <si>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</si>
  <si>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</si>
  <si>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</si>
  <si>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</si>
  <si>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</si>
  <si>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</si>
  <si>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</si>
  <si>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</si>
  <si>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</si>
  <si>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</si>
  <si>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</si>
  <si>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</si>
  <si>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</si>
  <si>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</si>
  <si>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</si>
  <si>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</si>
  <si>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</si>
  <si>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</si>
  <si>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</si>
  <si>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</si>
  <si>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</si>
  <si>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</si>
  <si>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</si>
  <si>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</si>
  <si>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</si>
  <si>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</si>
  <si>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</si>
  <si>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</si>
  <si>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</si>
  <si>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</si>
  <si>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</si>
  <si>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</si>
  <si>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</si>
  <si>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</si>
  <si>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</si>
  <si>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</si>
  <si>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</si>
  <si>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</si>
  <si>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</si>
  <si>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</si>
  <si>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</si>
  <si>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</si>
  <si>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</si>
  <si>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</si>
  <si>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</si>
  <si>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</si>
  <si>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</si>
  <si>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</si>
  <si>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</si>
  <si>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</si>
  <si>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</si>
  <si>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</si>
  <si>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</si>
  <si>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</si>
  <si>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</si>
  <si>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</si>
  <si>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</si>
  <si>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</si>
  <si>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</si>
  <si>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</si>
  <si>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</si>
  <si>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</si>
  <si>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</si>
  <si>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</si>
  <si>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</si>
  <si>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</si>
  <si>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</si>
  <si>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</si>
  <si>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</si>
  <si>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</si>
  <si>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</si>
  <si>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</si>
  <si>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</si>
  <si>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</si>
  <si>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</si>
  <si>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</si>
  <si>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</si>
  <si>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</si>
  <si>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</si>
  <si>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</si>
  <si>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</si>
  <si>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</si>
  <si>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</si>
  <si>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</si>
  <si>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</si>
  <si>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</si>
  <si>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</si>
  <si>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</si>
  <si>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</si>
  <si>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</si>
  <si>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</si>
  <si>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</si>
  <si>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</si>
  <si>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</si>
  <si>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</si>
  <si>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</si>
  <si>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</si>
  <si>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</si>
  <si>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</si>
  <si>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</si>
  <si>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</si>
  <si>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</si>
  <si>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</si>
  <si>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</si>
  <si>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</si>
  <si>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</si>
  <si>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</si>
  <si>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</si>
  <si>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</si>
  <si>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</si>
  <si>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</si>
  <si>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</si>
  <si>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</si>
  <si>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</si>
  <si>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</si>
  <si>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</si>
  <si>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</si>
  <si>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</si>
  <si>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</si>
  <si>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</si>
  <si>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</si>
  <si>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</si>
  <si>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</si>
  <si>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</si>
  <si>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</si>
  <si>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</si>
  <si>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</si>
  <si>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</si>
  <si>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</si>
  <si>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</si>
  <si>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</si>
  <si>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</si>
  <si>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</si>
  <si>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</si>
  <si>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</si>
  <si>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</si>
  <si>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</si>
  <si>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</si>
  <si>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</si>
  <si>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</si>
  <si>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</si>
  <si>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</si>
  <si>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</si>
  <si>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</si>
  <si>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</si>
  <si>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</si>
  <si>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</si>
  <si>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</si>
  <si>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</si>
  <si>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</si>
  <si>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</si>
  <si>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</si>
  <si>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</si>
  <si>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</si>
  <si>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</si>
  <si>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</si>
  <si>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</si>
  <si>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</si>
  <si>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</si>
  <si>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</si>
  <si>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</si>
  <si>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</si>
  <si>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</si>
  <si>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</si>
  <si>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</si>
  <si>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</si>
  <si>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</si>
  <si>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</si>
  <si>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</si>
  <si>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</si>
  <si>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</si>
  <si>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</si>
  <si>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</si>
  <si>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</si>
  <si>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</si>
  <si>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</si>
  <si>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</si>
  <si>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</si>
  <si>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</si>
  <si>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</si>
  <si>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</si>
  <si>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</si>
  <si>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</si>
  <si>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</si>
  <si>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</si>
  <si>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</si>
  <si>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</si>
  <si>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</si>
  <si>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</si>
  <si>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</si>
  <si>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</si>
  <si>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</si>
  <si>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</si>
  <si>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</si>
  <si>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</si>
  <si>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</si>
  <si>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</si>
  <si>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</si>
  <si>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</si>
  <si>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</si>
  <si>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</si>
  <si>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</si>
  <si>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</si>
  <si>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</si>
  <si>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</si>
  <si>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</si>
  <si>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</si>
  <si>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</si>
  <si>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</si>
  <si>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</si>
  <si>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</si>
  <si>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</si>
  <si>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</si>
  <si>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</si>
  <si>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</si>
  <si>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</si>
  <si>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</si>
  <si>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</si>
  <si>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</si>
  <si>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</si>
  <si>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</si>
  <si>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</si>
  <si>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</si>
  <si>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</si>
  <si>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</si>
  <si>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</si>
  <si>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</si>
  <si>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</si>
  <si>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</si>
  <si>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</si>
  <si>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</si>
  <si>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</si>
  <si>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</si>
  <si>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</si>
  <si>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</si>
  <si>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</si>
  <si>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</si>
  <si>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</si>
  <si>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</si>
  <si>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</si>
  <si>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</si>
  <si>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</si>
  <si>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</si>
  <si>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</si>
  <si>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</si>
  <si>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</si>
  <si>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</si>
  <si>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</si>
  <si>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</si>
  <si>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</si>
  <si>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</si>
  <si>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</si>
  <si>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</si>
  <si>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</si>
  <si>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</si>
  <si>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</si>
  <si>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</si>
  <si>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</si>
  <si>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</si>
  <si>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</si>
  <si>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</si>
  <si>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</si>
  <si>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</si>
  <si>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</si>
  <si>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</si>
  <si>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</si>
  <si>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</si>
  <si>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</si>
  <si>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</si>
  <si>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</si>
  <si>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</si>
  <si>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</si>
  <si>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</si>
  <si>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</si>
  <si>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</si>
  <si>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</si>
  <si>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</si>
  <si>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</si>
  <si>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</si>
  <si>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</si>
  <si>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</si>
  <si>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</si>
  <si>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</si>
  <si>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</si>
  <si>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</si>
  <si>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</si>
  <si>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</si>
  <si>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</si>
  <si>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</si>
  <si>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</si>
  <si>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</si>
  <si>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</si>
  <si>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PCM-20251114-00000683</t>
  </si>
  <si>
    <t xml:space="preserve">EM team need 45 min </t>
  </si>
  <si>
    <t>PCM-20251114-00000196</t>
  </si>
  <si>
    <t>Minor</t>
  </si>
  <si>
    <t>Cell down due to One Rectifier ZTE module got faulty, team on the way to WH for repairing //  estimated ETA 180 mins</t>
  </si>
  <si>
    <t>PCM-20251114-00000607</t>
  </si>
  <si>
    <t>mhl0134</t>
  </si>
  <si>
    <t>ETA 5 mins</t>
  </si>
  <si>
    <t>PCM-20251114-00000660</t>
  </si>
  <si>
    <t xml:space="preserve">ETA 90 MINS </t>
  </si>
  <si>
    <t>PCM-20251114-00000713</t>
  </si>
  <si>
    <t>After Hub WDS9463 restored new TRM fb Hub SUL9467 //ETA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</si>
</sst>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xf numFmtId="0" fontId="34" fillId="2" borderId="1" xfId="0" applyFont="1" applyFill="1" applyBorder="1" applyAlignment="1">
      <alignment horizontal="center" vertical="center" wrapText="1"/>
    </xf>
    <xf numFmtId="0" fontId="34" fillId="2" borderId="1" xfId="0" applyNumberFormat="1"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2" totalsRowShown="0" headerRowDxfId="15" dataDxfId="14" headerRowBorderDxfId="12" tableBorderDxfId="13">
  <autoFilter ref="A1:L1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312.65683449074277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6" ca="1" si="0">IFERROR(NOW()-F3,"")</f>
        <v>45975.605260416669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45975.605260416669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45975.605260416669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45975.605260416669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45975.605260416669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45975.605260416669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45975.605260416669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45975.605260416669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45975.605260416669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45975.605260416669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45975.605260416669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45975.605260416669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45975.605260416669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45975.605260416669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45975.605260416669</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45975.605260416669</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45975.605260416669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45975.605260416669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45975.605260416669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45975.605260416669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45975.605260416669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45975.605260416669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45975.605260416669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45975.605260416669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45975.605260416669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45975.605260416669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45975.605260416669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45975.605260416669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45975.605260416669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45975.605260416669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45975.605260416669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45975.605260416669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45975.605260416669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45975.605260416669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45975.605260416669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45975.605260416669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45975.605260416669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45975.605260416669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45975.605260416669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45975.605260416669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45975.605260416669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45975.605260416669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45975.605260416669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45975.605260416669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45975.605260416669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45975.605260416669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45975.605260416669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45975.605260416669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45975.605260416669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45975.605260416669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45975.605260416669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45975.605260416669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45975.605260416669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45975.605260416669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45975.605260416669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45975.605260416669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45975.605260416669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45975.605260416669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45975.605260416669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45975.605260416669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45975.605260416669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45975.605260416669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45975.605260416669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45975.605260416669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45975.605260416669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45975.605260416669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45975.605260416669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45975.605260416669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45975.605260416669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45975.605260416669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45975.605260416669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45975.605260416669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45975.605260416669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45975.605260416669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45975.605260416669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45975.605260416669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45975.605260416669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45975.605260416669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45975.605260416669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45975.605260416669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45975.605260416669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45975.605260416669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45975.605260416669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45975.605260416669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45975.605260416669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45975.605260416669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45975.605260416669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45975.605260416669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45975.605260416669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45975.605260416669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45975.605260416669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45975.605260416669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45975.605260416669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45975.605260416669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45975.605260416669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45975.605260416669</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C022F862-206C-4945-A5F5-DFABBE77839E}"/>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150.60542280093068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0.99897569444874534</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45975.605260416669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45975.605260416669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45975.605260416669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45975.605260416669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45975.605260416669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45975.605260416669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45975.605260416669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45975.605260416669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45975.605260416669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45975.605260416669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45975.605260416669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45975.605260416669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45975.605260416669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45975.605260416669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45975.605260416669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45975.605260416669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45975.605260416669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45975.605260416669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45975.605260416669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45975.605260416669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45975.605260416669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45975.605260416669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45975.605260416669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45975.605260416669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45975.605260416669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45975.605260416669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45975.605260416669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45975.605260416669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45975.605260416669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45975.605260416669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45975.605260416669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45975.605260416669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45975.605260416669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45975.605260416669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45975.605260416669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45975.605260416669</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45975.605260763892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45975.605260763892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45975.605260763892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45975.605260763892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45975.605260763892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45975.605260763892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45975.605260763892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45975.605260763892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45975.605260763892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45975.605260763892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45975.605260763892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45975.605260763892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45975.605260763892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45975.605260763892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45975.605260763892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45975.605260763892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45975.605260763892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45975.605260763892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45975.605260763892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45975.605260763892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45975.605260763892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45975.605260763892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45975.605260763892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45975.605260763892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45975.605260763892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45975.605260763892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45975.605260763892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45975.605260763892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45975.605260763892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45975.605260763892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45975.605260763892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45975.605260763892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45975.605260763892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45975.605260763892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45975.605260763892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45975.605260763892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45975.605260763892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45975.605260763892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45975.605260763892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45975.605260763892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45975.605260763892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45975.605260763892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45975.605260763892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45975.605260763892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45975.605260763892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45975.605260763892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45975.605260763892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45975.605260763892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45975.605260763892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45975.605260763892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45975.605260763892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45975.605260763892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45975.605260763892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45975.605260763892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45975.605260763892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45975.605260763892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45975.605260763892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45975.605260763892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45975.605260763892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45975.605260763892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45975.605260763892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45975.605260763892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45975.605260763892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45975.605260763892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45975.605260763892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45975.605260763892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45975.605260763892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45975.605260763892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45975.605260763892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45975.605260763892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45975.605260763892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45975.605260763892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45975.605260763892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45975.605260763892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45975.605260763892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45975.605260763892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45975.605260763892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45975.605260763892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45975.605260763892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45975.605260763892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45975.605260763892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45975.605260763892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45975.605260763892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45975.605260763892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45975.605260763892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45975.605260763892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45975.605260763892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45975.605260763892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45975.605260763892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45975.605260763892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45975.605260763892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45975.605260763892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45975.605260763892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45975.605260763892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45975.605260763892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45975.605260763892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45975.605260763892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45975.605260763892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45975.605260763892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45975.605260763892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45975.605260763892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45975.605260763892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45975.605260763892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45975.605260763892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45975.605260763892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45975.605260763892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45975.605260763892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45975.605260763892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45975.605260763892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45975.605260763892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45975.605260763892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45975.605260763892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45975.605260763892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45975.605260763892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45975.605260763892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45975.605260763892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45975.605260763892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45975.605260763892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45975.605260763892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45975.605260763892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45975.605260763892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45975.605260763892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45975.605260763892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45975.605260763892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45975.605260763892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45975.605260763892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45975.605260763892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45975.605260763892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45975.605260763892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45975.605260763892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45975.605260763892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45975.605260763892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45975.605260763892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45975.605260763892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45975.605260763892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45975.605260763892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45975.605260763892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45975.605260763892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45975.605260763892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45975.605260763892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45975.605260763892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45975.605260763892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45975.605260763892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45975.605260763892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45975.605260763892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45975.605260763892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45975.605260763892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45975.605260763892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45975.605260763892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45975.605260763892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45975.605260763892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45975.605260763892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45975.605260763892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45975.605260763892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45975.605260763892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45975.605260763892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45975.605260763892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45975.605260763892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45975.605260763892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45975.605260763892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45975.605260763892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45975.605260763892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45975.605260763892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45975.605260763892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45975.605260763892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45975.605260763892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45975.605260763892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45975.605260763892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45975.605260763892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45975.605260763892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45975.605260763892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45975.605260763892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45975.605260763892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45975.605260763892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45975.605260763892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45975.605260763892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45975.605260763892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45975.605260763892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45975.605260763892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45975.605260763892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45975.605260763892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45975.605260763892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45975.605260763892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45975.605260763892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45975.605260763892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45975.605260763892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45975.605260763892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45975.605260763892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45975.605260763892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45975.605260763892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45975.605260763892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45975.605260763892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45975.605260763892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45975.605260763892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45975.605260763892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45975.605260763892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45975.605260763892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45975.605260763892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45975.605260763892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45975.605260763892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45975.605260763892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45975.605260763892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45975.605260763892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45975.605260763892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45975.605260763892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45975.605260763892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45975.605260763892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45975.605260763892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45975.605260763892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45975.605260763892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45975.605260763892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45975.605260763892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45975.605260763892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45975.605260763892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45975.605260763892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45975.605260763892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45975.605260763892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45975.605260763892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45975.605260763892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45975.605260763892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45975.605260763892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45975.605260763892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45975.605260763892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45975.605260763892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45975.605260763892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45975.605260763892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45975.605260763892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45975.605260763892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45975.605260763892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45975.605260763892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45975.605260763892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45975.605260763892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45975.605260763892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45975.605260763892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45975.605260763892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45975.605260763892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45975.605260763892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45975.605260763892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45975.605260763892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45975.605260763892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45975.605260763892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45975.605260763892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45975.605260763892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45975.605260763892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45975.605260763892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45975.605260763892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45975.605260763892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45975.605260763892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45975.605260763892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45975.605260763892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45975.605260763892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45975.605260763892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45975.605260763892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45975.605260763892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45975.605260763892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45975.605260763892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45975.605260763892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45975.605260763892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45975.605260763892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45975.605260763892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45975.605260763892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45975.605260763892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45975.605260763892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45975.605260763892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45975.605260763892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45975.605260763892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45975.605260763892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45975.605260763892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45975.605260763892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45975.605260763892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45975.605260763892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45975.605260763892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45975.605260763892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45975.605260763892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45975.605260763892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45975.605260763892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45975.605260763892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45975.605260763892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45975.605260763892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45975.605260763892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45975.605260763892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45975.605260763892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45975.605260763892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45975.605260763892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45975.605260763892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45975.605260763892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45975.605260763892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45975.605260763892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45975.605260763892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45975.605260763892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45975.605260763892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45975.605260763892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45975.605260763892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45975.605260763892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45975.605260763892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45975.605260763892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45975.605260763892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45975.605260763892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45975.605260763892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45975.605260763892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45975.605260763892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45975.605260763892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45975.605260763892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45975.605260763892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45975.605260763892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45975.605260763892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45975.605260763892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45975.605260763892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45975.605260763892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45975.605260763892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45975.605260763892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45975.605260763892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45975.605260763892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45975.605260763892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45975.605260763892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45975.605260763892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45975.605260763892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45975.605260763892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45975.605260763892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45975.605260763892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45975.605260763892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45975.605260763892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45975.605260763892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45975.605260763892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45975.605260763892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45975.605260763892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45975.605260763892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45975.605260763892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45975.605260763892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45975.605260763892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45975.605260763892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45975.605260763892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45975.605260763892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45975.605260763892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45975.605260763892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45975.605260763892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45975.605260763892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45975.605260763892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45975.605260763892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45975.605260763892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45975.605260763892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45975.605260763892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45975.605260763892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45975.605260763892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45975.605260763892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45975.605260763892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45975.605260763892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45975.605260763892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45975.605260763892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45975.605260763892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45975.605260763892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45975.605260763892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45975.605260763892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45975.605260763892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45975.605260763892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45975.605260763892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45975.605260763892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45975.605260763892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45975.605260763892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45975.605260763892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45975.605260763892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45975.605260763892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45975.605260763892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45975.605260763892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45975.605260763892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45975.605260763892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45975.605260763892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45975.605260763892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45975.605260763892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45975.605260763892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45975.605260763892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45975.605260763892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45975.605260763892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45975.605260763892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45975.605260763892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45975.605260763892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45975.605260763892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45975.605260763892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45975.605260763892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45975.605260763892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45975.605260763892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45975.605260763892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45975.605260763892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45975.605260763892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45975.605260763892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45975.605260763892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45975.605260763892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45975.605260763892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45975.605260763892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45975.605260763892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45975.605260763892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45975.605260763892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45975.605260763892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45975.605260763892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45975.605260763892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45975.605260763892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45975.605260763892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45975.605260763892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45975.605260763892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45975.605260763892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45975.605260763892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45975.605260763892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45975.605260763892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45975.605260763892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45975.605260763892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45975.605260763892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45975.605260763892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45975.605260763892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45975.605260763892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45975.605260763892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45975.605260763892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45975.605260763892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45975.605260763892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45975.605260763892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45975.605260763892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45975.605260763892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45975.605260763892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45975.605260763892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45975.605260763892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45975.605260763892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45975.605260763892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45975.605260763892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45975.605260763892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45975.605260763892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45975.605260763892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45975.605260763892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45975.605260763892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45975.605260763892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45975.605260763892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45975.605260763892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45975.605260763892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45975.605260763892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45975.605260763892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45975.605260763892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45975.605260763892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45975.605260763892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45975.605260763892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45975.605260763892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45975.605260763892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45975.605260763892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45975.605260763892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45975.605260763892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45975.605260763892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45975.605260763892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45975.605260763892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45975.605260763892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45975.605260763892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45975.605260763892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45975.605260763892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45975.605260763892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45975.605260763892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45975.605260763892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45975.605260763892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45975.605260763892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45975.605260763892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45975.605260763892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45975.605260763892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45975.605260763892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45975.605260763892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45975.605260763892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45975.605260763892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45975.605260763892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45975.605260763892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45975.605260763892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45975.605260763892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45975.605260763892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45975.605260763892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45975.605260763892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45975.605260763892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45975.605260763892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45975.605260763892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45975.605260763892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45975.605260763892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45975.605260763892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45975.605260763892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45975.605260763892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45975.605260763892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45975.605260763892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45975.605260763892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45975.605260763892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45975.605260763892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45975.605260763892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45975.605260763892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45975.605260763892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45975.605260763892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45975.605260763892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45975.605260763892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45975.605260763892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45975.605260763892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45975.605260763892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45975.605260763892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45975.605260763892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45975.605260763892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45975.605260763892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45975.605260763892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45975.605260763892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45975.605260763892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45975.605260763892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45975.605260763892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45975.605260763892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45975.605260763892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45975.605260763892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45975.605260763892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45975.605260763892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45975.605260763892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45975.605260763892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45975.605260763892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45975.605260763892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45975.605260763892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45975.605260763892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45975.605260763892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45975.605260763892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45975.605260763892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45975.605260763892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45975.605260763892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45975.605260763892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45975.605260763892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45975.605260763892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45975.605260763892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45975.605260763892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45975.605260763892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45975.605260763892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45975.605260763892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45975.605260763892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45975.605260763892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45975.605260763892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45975.605260763892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45975.605260763892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45975.605260763892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45975.605260763892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45975.605260763892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45975.605260763892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45975.605260763892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45975.605260763892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45975.605260763892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45975.605260763892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45975.605260763892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45975.605260763892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45975.605260763892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45975.605260763892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45975.605260763892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45975.605260763892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45975.605260763892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45975.605260763892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45975.605260763892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45975.605260763892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45975.605260763892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45975.605260763892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45975.605260763892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45975.605260763892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45975.605260763892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45975.605260763892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45975.605260763892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45975.605260763892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45975.605260763892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45975.605260763892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45975.605260763892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45975.605260763892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45975.605260763892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45975.605260763892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45975.605260763892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45975.605260763892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45975.605260763892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45975.605260763892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45975.605260763892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45975.605260763892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45975.605260763892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45975.605260763892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45975.605260763892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45975.605260763892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45975.605260763892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45975.605260763892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45975.605260763892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45975.605260763892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45975.605260763892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45975.605260763892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45975.605260763892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45975.605260763892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45975.605260763892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45975.605260763892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45975.605260763892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45975.605260763892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45975.605260763892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45975.605260763892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45975.605260763892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45975.605260763892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45975.605260763892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45975.605260763892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45975.605260763892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45975.605260763892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45975.605260763892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45975.605260763892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45975.605260763892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45975.605260763892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45975.605260763892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45975.605260763892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45975.605260763892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45975.605260763892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45975.605260763892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45975.605260763892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45975.605260763892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45975.605260763892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45975.605260763892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45975.605260763892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45975.605260763892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45975.605260763892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45975.605260763892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45975.605260763892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45975.605260763892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45975.605260763892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45975.605260763892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45975.605260763892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45975.605260763892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45975.605260763892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45975.605260763892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45975.605260763892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45975.605260763892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45975.605260763892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45975.605260763892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45975.605260763892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45975.605260763892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45975.605260763892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45975.605260763892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45975.605260763892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45975.605260763892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45975.605260763892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45975.605260763892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45975.605260763892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45975.605260763892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45975.605260763892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45975.605260763892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45975.605260763892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45975.605260763892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45975.605260763892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45975.605260763892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45975.605260763892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45975.605260763892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45975.605260763892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45975.605260763892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45975.605260763892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45975.605260763892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45975.605260763892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45975.605260763892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45975.605260763892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45975.605260763892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45975.605260763892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45975.605260763892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45975.605260763892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45975.605260763892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45975.605260763892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45975.605260763892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45975.605260763892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45975.605260763892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45975.605260763892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45975.605260763892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45975.605260763892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45975.605260763892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45975.605260763892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45975.605260763892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45975.605260763892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45975.605260763892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45975.605260763892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45975.605260763892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45975.605260763892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45975.605260763892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45975.605260763892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45975.605260763892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45975.605260763892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45975.605260763892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45975.605260763892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45975.605260763892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45975.605260763892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45975.605260763892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45975.605260763892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45975.605260763892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45975.605260763892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45975.605260763892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45975.605260763892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45975.605260763892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45975.605260763892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45975.605260763892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45975.605260763892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45975.605260763892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45975.605260763892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45975.605260763892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45975.605260763892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45975.605260763892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45975.605260763892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45975.605260763892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45975.605260763892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45975.605260763892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45975.605260763892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45975.605260763892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45975.605260763892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45975.605260763892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45975.605260763892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45975.605260763892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45975.605260763892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45975.605260763892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45975.605260763892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45975.605260763892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45975.605260763892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45975.605260763892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45975.605260763892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45975.605260763892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45975.605260763892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45975.605260763892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45975.605260763892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45975.605260763892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45975.605260763892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45975.605260763892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45975.605260763892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45975.605260763892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45975.605260763892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45975.605260763892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45975.605260763892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45975.605260763892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45975.605260763892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45975.605260763892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45975.605260763892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45975.605260763892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45975.605260763892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45975.605260763892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45975.605260763892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45975.605260763892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45975.605260763892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45975.605260763892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45975.605260763892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45975.605260763892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45975.605260763892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45975.605260763892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45975.605260763892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45975.605260763892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45975.605260763892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45975.605260763892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45975.605260763892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45975.605260763892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45975.605260763892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45975.605260763892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45975.605260763892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45975.605260763892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45975.605260763892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45975.605260763892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45975.605260763892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45975.605260763892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45975.605260763892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45975.605260763892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45975.605260763892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45975.605260763892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45975.605260763892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45975.605260763892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45975.605260763892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45975.605260763892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45975.605260763892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45975.605260763892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45975.605260763892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45975.605260763892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45975.605260763892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45975.605260763892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45975.605260763892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45975.605260763892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45975.605260763892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45975.605260763892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45975.605260763892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45975.605260763892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45975.605260763892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45975.605260763892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45975.605260763892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45975.605260763892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45975.605260763892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45975.605260763892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45975.605260763892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45975.605260763892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45975.605260763892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45975.605260763892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45975.605260763892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45975.605260763892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45975.605260763892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45975.605260763892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45975.605260763892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45975.605260763892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45975.605260763892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45975.605260763892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45975.605260763892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45975.605260763892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45975.605260763892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45975.605260763892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45975.605260763892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45975.605260763892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45975.605260763892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45975.605260763892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45975.605260763892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45975.605260763892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45975.605260763892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45975.605260763892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45975.605260763892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45975.605260763892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45975.605260763892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45975.605260763892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45975.605260763892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45975.605260763892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45975.605260763892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45975.605260763892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45975.605260763892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45975.605260763892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45975.605260763892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45975.605260763892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45975.605260763892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45975.605260763892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45975.605260763892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45975.605260763892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45975.605260763892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45975.605260763892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45975.605260763892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45975.605260763892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45975.605260763892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45975.605260763892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45975.605260763892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45975.605260763892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45975.605260763892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45975.605260763892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45975.605260763892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45975.605260763892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45975.605260763892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45975.605260763892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45975.605260763892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45975.605260763892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45975.605260763892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45975.605260763892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45975.605260763892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45975.605260763892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45975.605260763892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45975.605260763892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45975.605260763892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45975.605260763892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45975.605260763892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45975.605260763892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45975.605260763892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45975.605260763892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45975.605260763892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45975.605260763892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45975.605260763892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45975.605260763892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45975.605260763892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45975.605260763892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45975.605260763892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45975.605260763892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45975.605260763892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45975.605260763892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45975.605260763892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45975.605260763892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45975.605260763892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45975.605260763892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45975.605260763892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45975.605260763892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45975.605260763892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45975.605260763892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45975.605260763892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45975.605260763892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45975.605260763892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45975.605260763892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45975.605260763892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45975.605260763892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45975.605260763892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45975.605260763892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45975.605260763892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45975.605260763892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45975.605260763892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45975.605260763892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45975.605260763892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45975.605260763892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45975.605260763892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45975.605260763892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45975.605260763892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45975.605260763892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45975.605260763892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45975.605260763892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45975.605260763892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45975.605260763892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45975.605260763892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45975.605260763892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45975.605260763892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45975.605260763892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45975.605260763892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45975.605260763892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45975.605260763892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45975.605260763892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45975.605260763892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45975.605260763892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45975.605260763892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45975.605260763892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45975.605260763892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45975.605260763892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45975.605260763892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45975.605260763892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45975.605260763892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45975.605260763892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45975.605260763892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45975.605260763892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45975.605260763892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45975.605260763892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45975.605260763892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45975.605260763892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45975.605260763892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45975.605260763892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45975.605260763892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45975.605260763892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45975.605260763892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45975.605260763892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45975.605260763892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45975.605260763892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45975.605260763892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45975.605260763892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45975.605260763892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45975.605260763892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45975.605260763892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45975.605260763892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45975.605260763892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45975.605260763892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45975.605260763892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45975.605260763892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45975.605260763892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45975.605260763892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45975.605260763892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45975.605260763892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45975.605260763892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45975.605260763892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45975.605260763892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45975.605260763892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45975.605260763892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45975.605260763892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45975.605260763892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45975.605260763892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45975.605260763892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45975.605260763892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45975.605260763892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45975.605260763892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45975.605260763892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45975.605260763892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45975.605260763892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45975.605260763892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45975.605260763892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45975.605260763892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45975.605260763892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45975.605260763892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45975.605260763892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45975.605260763892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45975.605260763892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45975.605260763892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45975.605260763892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45975.605260763892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45975.605260763892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45975.605260763892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45975.605260763892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45975.605260763892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45975.605260763892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45975.605260763892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45975.605260763892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45975.605260763892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45975.605260763892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45975.605260763892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45975.605260763892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45975.605260763892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45975.605260763892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45975.605260763892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45975.605260763892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45975.605260763892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45975.605260763892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45975.605260763892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45975.605260763892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45975.605260763892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45975.605260763892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45975.605260763892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45975.605260763892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45975.605260763892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45975.605260763892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45975.605260763892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45975.605260763892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45975.605260763892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45975.605260763892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45975.605260763892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45975.605260763892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45975.605260763892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45975.605260763892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45975.605260763892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45975.605260763892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45975.605260763892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45975.605260763892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45975.605260763892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45975.605260763892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45975.605260763892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45975.605260763892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45975.605260763892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45975.605260763892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45975.605260763892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45975.605260763892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45975.605260763892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45975.605260763892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45975.605260763892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45975.605260763892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45975.605260763892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45975.605260763892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45975.605260763892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45975.605260763892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45975.605260763892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45975.605260763892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45975.605260763892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45975.605260763892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45975.605260763892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45975.605260763892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45975.605260763892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45975.605260763892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45975.605260763892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45975.605260763892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45975.605260763892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45975.605260763892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45975.605260763892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45975.605260763892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45975.605260763892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45975.605260763892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45975.605260763892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45975.605260763892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45975.605260763892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45975.605260763892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45975.605260763892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45975.605260763892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45975.605260763892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45975.605260763892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45975.605260763892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45975.605260763892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45975.605260763892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45975.605260763892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45975.605260763892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45975.605260763892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45975.605260763892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45975.605260763892</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272.12454317129595</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45975.605260416669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45975.605260416669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45975.605260416669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45975.605260416669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45975.605260416669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45975.605260416669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45975.605260416669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45975.605260416669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45975.605260416669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45975.605260416669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45975.605260416669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45975.605260416669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45975.605260416669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45975.605260416669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45975.605260416669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45975.605260416669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45975.605260416669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45975.605260416669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45975.605260416669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45975.605260416669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45975.605260416669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45975.605260416669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45975.605260416669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45975.605260416669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45975.605260416669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45975.605260416669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45975.605260416669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45975.605260416669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45975.605260416669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45975.605260416669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45975.605260416669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45975.605260416669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45975.605260416669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45975.605260416669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45975.605260416669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45975.605260416669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45975.605260416669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45975.605260416669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45975.605260416669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45975.605260416669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45975.605260416669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45975.605260416669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45975.605260416669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45975.605260416669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45975.605260416669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45975.605260416669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45975.605260416669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45975.605260416669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45975.605260416669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45975.605260416669</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tabSelected="1" workbookViewId="0">
      <selection activeCell="A9" sqref="A9:X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83.773200231480587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49.416383449075511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 ca="1" si="1">IFERROR(NOW()-F4,"")</f>
        <v>26.944149652779743</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33090</v>
      </c>
      <c r="E6" s="124" t="s">
        <v>39021</v>
      </c>
      <c r="F6" s="158">
        <v>45975.587025462963</v>
      </c>
      <c r="G6" s="126">
        <f t="shared" ref="G6:G66" ca="1" si="2">IFERROR(NOW()-F6,"")</f>
        <v>1.8234953706269152E-2</v>
      </c>
      <c r="H6" s="125">
        <v>45975.58121527778</v>
      </c>
      <c r="I6" s="124" t="str">
        <f>IFERROR(VLOOKUP(D6,DB!A:F,6,0),"")</f>
        <v>SCECO</v>
      </c>
      <c r="J6" s="124" t="str">
        <f>IFERROR(VLOOKUP(D6,DB!A:G,7,0),"")</f>
        <v>Dead</v>
      </c>
      <c r="K6" s="124" t="s">
        <v>39118</v>
      </c>
      <c r="L6" s="124" t="str">
        <f>IFERROR(VLOOKUP(D6,DB!A:I,9,0),"")</f>
        <v>Latis</v>
      </c>
    </row>
    <row r="7" spans="1:13">
      <c r="A7" s="124"/>
      <c r="B7" s="124" t="str">
        <f>IFERROR(VLOOKUP(D7,DB!A:K,11,0),"")</f>
        <v/>
      </c>
      <c r="C7" s="124"/>
      <c r="D7" s="124"/>
      <c r="E7" s="124"/>
      <c r="F7" s="124"/>
      <c r="G7" s="126">
        <f t="shared" ca="1" si="2"/>
        <v>45975.605260416669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45975.605260416669</v>
      </c>
      <c r="H8" s="125"/>
      <c r="I8" s="124" t="str">
        <f>IFERROR(VLOOKUP(D8,DB!A:F,6,0),"")</f>
        <v/>
      </c>
      <c r="J8" s="124" t="str">
        <f>IFERROR(VLOOKUP(D8,DB!A:G,7,0),"")</f>
        <v/>
      </c>
      <c r="K8" s="124"/>
      <c r="L8" s="124" t="str">
        <f>IFERROR(VLOOKUP(D8,DB!A:I,9,0),"")</f>
        <v/>
      </c>
    </row>
    <row r="9" spans="1:13">
      <c r="A9" s="159"/>
      <c r="B9" s="160" t="str">
        <f>IFERROR(VLOOKUP(D9,DB!A:K,11,0),"")</f>
        <v/>
      </c>
      <c r="C9" s="159"/>
      <c r="D9" s="159"/>
      <c r="E9" s="159"/>
      <c r="F9" s="161"/>
      <c r="G9" s="162">
        <f ca="1">IFERROR(NOW()-F9,"")</f>
        <v>45975.605260416669</v>
      </c>
      <c r="H9" s="161"/>
      <c r="I9" s="160" t="str">
        <f>IFERROR(VLOOKUP(D9,DB!A:F,6,0),"")</f>
        <v/>
      </c>
      <c r="J9" s="160" t="str">
        <f>IFERROR(VLOOKUP(D9,DB!A:G,7,0),"")</f>
        <v/>
      </c>
      <c r="K9" s="159"/>
      <c r="L9" s="160" t="str">
        <f>IFERROR(VLOOKUP(D9,DB!A:I,9,0),"")</f>
        <v/>
      </c>
    </row>
    <row r="10" spans="1:13">
      <c r="A10" s="124"/>
      <c r="B10" s="124" t="str">
        <f>IFERROR(VLOOKUP(D10,DB!A:K,11,0),"")</f>
        <v/>
      </c>
      <c r="C10" s="124"/>
      <c r="D10" s="124"/>
      <c r="E10" s="124"/>
      <c r="F10" s="124"/>
      <c r="G10" s="126">
        <f t="shared" ca="1" si="2"/>
        <v>45975.605260763892</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45975.605260763892</v>
      </c>
      <c r="H11" s="125"/>
      <c r="I11" s="124" t="str">
        <f>IFERROR(VLOOKUP(D11,DB!A:F,6,0),"")</f>
        <v/>
      </c>
      <c r="J11" s="124" t="str">
        <f>IFERROR(VLOOKUP(D11,DB!A:G,7,0),"")</f>
        <v/>
      </c>
      <c r="K11" s="124"/>
      <c r="L11" s="124" t="str">
        <f>IFERROR(VLOOKUP(D11,DB!A:I,9,0),"")</f>
        <v/>
      </c>
    </row>
    <row r="12" spans="1:13">
      <c r="A12" s="124"/>
      <c r="B12" s="124" t="str">
        <f>IFERROR(VLOOKUP(D12,DB!A:K,11,0),"")</f>
        <v/>
      </c>
      <c r="C12" s="124"/>
      <c r="D12" s="156"/>
      <c r="E12" s="124"/>
      <c r="F12" s="124"/>
      <c r="G12" s="126">
        <f t="shared" ca="1" si="2"/>
        <v>45975.605260763892</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45975.605260763892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45975.605260763892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45975.605260763892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45975.605260763892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45975.605260763892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45975.605260763892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45975.605260763892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45975.605260763892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45975.605260763892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45975.605260763892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45975.605260763892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45975.605260763892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45975.605260763892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45975.605260763892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45975.605260763892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45975.605260763892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45975.605260763892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45975.605260763892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45975.605260763892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45975.605260763892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45975.605260763892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45975.605260763892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45975.605260763892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45975.605260763892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45975.605260763892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45975.605260763892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45975.605260763892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45975.605260763892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45975.605260763892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45975.605260763892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45975.605260763892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45975.605260763892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45975.605260763892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45975.605260763892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45975.605260763892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45975.605260763892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45975.605260763892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45975.605260763892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45975.605260763892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45975.605260763892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45975.605260763892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45975.605260763892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45975.605260763892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45975.605260763892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45975.605260763892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45975.605260763892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45975.605260763892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45975.605260763892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45975.605260763892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45975.605260763892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45975.605260763892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45975.605260763892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45975.605260763892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45975.605260763892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45975.605260763892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45975.605260763892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45975.605260763892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45975.605260763892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45975.605260763892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45975.605260763892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45975.605260763892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45975.605260763892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45975.605260763892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45975.605260763892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45975.605260763892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45975.605260763892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45975.605260763892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45975.605260763892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45975.605260763892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45975.605260763892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45975.605260763892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45975.605260763892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45975.605260763892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45975.605260763892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45975.605260763892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45975.605260763892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45975.605260763892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45975.605260763892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45975.605260763892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45975.605260763892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45975.605260763892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45975.605260763892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45975.605260763892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45975.605260763892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45975.605260763892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45975.605260763892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45975.605260763892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45975.605260763892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45975.605260763892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45975.605260763892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45975.605260763892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45975.605260763892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45975.605260763892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45975.605260763892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45975.605260763892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45975.605260763892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45975.605260763892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45975.605260763892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45975.605260763892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45975.605260763892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45975.605260763892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45975.605260763892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45975.605260763892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45975.605260763892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45975.605260763892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45975.605260763892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45975.605260763892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45975.605260763892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45975.605260763892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45975.605260763892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45975.605260763892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45975.605260763892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45975.605260763892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45975.605260763892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45975.605260763892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45975.605260763892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45975.605260763892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45975.605260763892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45975.605260763892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45975.605260763892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45975.605260763892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45975.605260763892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45975.605260763892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45975.605260763892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45975.605260763892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45975.605260763892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45975.605260763892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45975.605260763892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45975.605260763892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45975.605260763892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45975.605260763892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45975.605260763892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45975.605260763892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45975.605260763892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45975.605260763892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45975.605260763892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45975.605260763892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45975.605260763892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45975.605260763892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45975.605260763892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45975.605260763892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45975.605260763892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45975.605260763892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45975.605260763892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45975.605260763892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45975.605260763892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45975.605260763892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45975.605260763892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45975.605260763892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45975.605260763892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45975.605260763892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45975.605260763892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45975.605260763892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45975.605260763892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45975.605260763892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45975.605260763892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45975.605260763892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45975.605260763892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45975.605260763892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45975.605260763892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45975.605260763892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45975.605260763892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45975.605260763892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45975.605260763892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45975.605260763892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45975.605260763892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45975.605260763892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45975.605260763892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45975.605260763892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45975.605260763892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45975.605260763892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45975.605260763892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45975.605260763892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45975.605260763892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45975.605260763892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45975.605260763892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45975.605260763892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45975.605260763892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45975.605260763892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45975.605260763892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45975.605260763892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45975.605260763892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45975.605260763892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45975.605260763892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45975.605260763892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45975.605260763892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45975.605260763892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45975.605260763892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45975.605260763892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45975.605260763892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45975.605260763892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45975.605260763892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45975.605260763892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45975.605260763892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45975.605260763892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45975.605260763892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45975.605260763892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45975.605260763892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45975.605260763892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45975.605260763892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45975.605260763892</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2"/>
  <sheetViews>
    <sheetView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39119</v>
      </c>
      <c r="B2" s="141" t="str">
        <f>IFERROR(VLOOKUP(D2,DB!A:K,11,0),"")</f>
        <v>R6</v>
      </c>
      <c r="C2" s="142">
        <v>1</v>
      </c>
      <c r="D2" s="141" t="s">
        <v>35357</v>
      </c>
      <c r="E2" s="124" t="s">
        <v>39120</v>
      </c>
      <c r="F2" s="157">
        <v>45975.140439814815</v>
      </c>
      <c r="G2" s="75">
        <f ca="1">IFERROR(NOW()-F2,"-")</f>
        <v>0.46482060185371665</v>
      </c>
      <c r="H2" s="143">
        <v>45975.150659722225</v>
      </c>
      <c r="I2" s="141" t="str">
        <f>IFERROR(VLOOKUP(D2,DB!A:F,6,0),"")</f>
        <v>SCECO</v>
      </c>
      <c r="J2" s="141" t="str">
        <f>IFERROR(VLOOKUP(D2,DB!A:G,7,0),"")</f>
        <v>Dead</v>
      </c>
      <c r="K2" s="144" t="s">
        <v>39121</v>
      </c>
      <c r="L2" s="145" t="str">
        <f>IFERROR(VLOOKUP(D2,DB!A:I,9,0),"")</f>
        <v>Latis</v>
      </c>
    </row>
    <row r="3" spans="1:16382" ht="31.5" customHeight="1">
      <c r="A3" s="140" t="s">
        <v>39122</v>
      </c>
      <c r="B3" s="141" t="str">
        <f>IFERROR(VLOOKUP(D3,DB!A:K,11,0),"")</f>
        <v>R6</v>
      </c>
      <c r="C3" s="142">
        <v>2</v>
      </c>
      <c r="D3" s="141" t="s">
        <v>39123</v>
      </c>
      <c r="E3" s="124" t="s">
        <v>39021</v>
      </c>
      <c r="F3" s="143">
        <v>45975.509363425925</v>
      </c>
      <c r="G3" s="105">
        <f t="shared" ref="G3:G34" ca="1" si="0">IFERROR(NOW()-F3,"-")</f>
        <v>9.5896990744222421E-2</v>
      </c>
      <c r="H3" s="143">
        <v>45975.502824074072</v>
      </c>
      <c r="I3" s="141" t="str">
        <f>IFERROR(VLOOKUP(D3,DB!A:F,6,0),"")</f>
        <v>SCECO</v>
      </c>
      <c r="J3" s="141" t="str">
        <f>IFERROR(VLOOKUP(D3,DB!A:G,7,0),"")</f>
        <v>Vandalized</v>
      </c>
      <c r="K3" s="144" t="s">
        <v>39124</v>
      </c>
      <c r="L3" s="145" t="str">
        <f>IFERROR(VLOOKUP(D3,DB!A:I,9,0),"")</f>
        <v>Latis</v>
      </c>
    </row>
    <row r="4" spans="1:16382" ht="31.5" customHeight="1">
      <c r="A4" s="140" t="s">
        <v>39125</v>
      </c>
      <c r="B4" s="141" t="str">
        <f>IFERROR(VLOOKUP(D4,DB!A:K,11,0),"")</f>
        <v>R6</v>
      </c>
      <c r="C4" s="142">
        <v>5</v>
      </c>
      <c r="D4" s="141" t="s">
        <v>31415</v>
      </c>
      <c r="E4" s="124" t="s">
        <v>39021</v>
      </c>
      <c r="F4" s="143">
        <v>45975.57099537037</v>
      </c>
      <c r="G4" s="105">
        <f t="shared" ca="1" si="0"/>
        <v>3.4265046298969537E-2</v>
      </c>
      <c r="H4" s="143">
        <v>45975.551261574074</v>
      </c>
      <c r="I4" s="141" t="str">
        <f>IFERROR(VLOOKUP(D4,DB!A:F,6,0),"")</f>
        <v>SCECO</v>
      </c>
      <c r="J4" s="141" t="str">
        <f>IFERROR(VLOOKUP(D4,DB!A:G,7,0),"")</f>
        <v>Dead</v>
      </c>
      <c r="K4" s="144" t="s">
        <v>39126</v>
      </c>
      <c r="L4" s="145" t="str">
        <f>IFERROR(VLOOKUP(D4,DB!A:I,9,0),"")</f>
        <v>Latis</v>
      </c>
    </row>
    <row r="5" spans="1:16382" ht="31.5" customHeight="1">
      <c r="A5" s="140" t="s">
        <v>39127</v>
      </c>
      <c r="B5" s="141" t="str">
        <f>IFERROR(VLOOKUP(D5,DB!A:K,11,0),"")</f>
        <v>R6</v>
      </c>
      <c r="C5" s="142">
        <v>2</v>
      </c>
      <c r="D5" s="141" t="s">
        <v>38968</v>
      </c>
      <c r="E5" s="124" t="s">
        <v>39021</v>
      </c>
      <c r="F5" s="143">
        <v>45975.595775462964</v>
      </c>
      <c r="G5" s="105">
        <f t="shared" ca="1" si="0"/>
        <v>9.4849537053960375E-3</v>
      </c>
      <c r="H5" s="143">
        <v>45975.406701388885</v>
      </c>
      <c r="I5" s="141" t="str">
        <f>IFERROR(VLOOKUP(D5,DB!A:F,6,0),"")</f>
        <v>Generator-SG</v>
      </c>
      <c r="J5" s="141" t="str">
        <f>IFERROR(VLOOKUP(D5,DB!A:G,7,0),"")</f>
        <v>Vandalized</v>
      </c>
      <c r="K5" s="144" t="s">
        <v>39128</v>
      </c>
      <c r="L5" s="145" t="str">
        <f>IFERROR(VLOOKUP(D5,DB!A:I,9,0),"")</f>
        <v>Latis</v>
      </c>
    </row>
    <row r="6" spans="1:16382" ht="31.5" customHeight="1">
      <c r="A6" s="140"/>
      <c r="B6" s="141" t="str">
        <f>IFERROR(VLOOKUP(D6,DB!A:K,11,0),"")</f>
        <v/>
      </c>
      <c r="C6" s="142"/>
      <c r="D6" s="141"/>
      <c r="E6" s="124"/>
      <c r="F6" s="143"/>
      <c r="G6" s="105">
        <f t="shared" ca="1" si="0"/>
        <v>45975.605260416669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45975.605260416669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45975.605260416669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45975.605260416669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45975.605260416669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45975.605260416669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45975.605260416669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45975.605260416669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45975.605260416669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45975.605260416669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45975.605260416669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45975.605260416669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45975.605260416669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45975.605260416669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45975.605260416669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45975.605260416669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45975.605260416669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45975.605260416669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45975.605260416669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45975.605260416669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45975.605260416669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45975.605260416669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45975.605260416669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45975.605260416669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45975.605260416669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45975.605260416669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45975.605260416669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45975.605260416669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45975.605260416669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ref="G35:G98" ca="1" si="1">IFERROR(NOW()-F35,"-")</f>
        <v>45975.605260416669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45975.605260416669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45975.605260416669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45975.605260416669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45975.605260416669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45975.605260416669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45975.605260416669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45975.605260416669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45975.605260416669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45975.605260416669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45975.605260416669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45975.605260416669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45975.605260416669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45975.605260416669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45975.605260416669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45975.605260416669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45975.605260416669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45975.605260416669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45975.605260416669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45975.605260416669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45975.605260416669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45975.605260416669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45975.605260416669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45975.605260416669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45975.605260416669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45975.605260416669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45975.605260416669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45975.605260416669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45975.605260416669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45975.605260416669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45975.605260416669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45975.605260416669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45975.605260416669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45975.605260416669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45975.605260416669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45975.605260416669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45975.605260416669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45975.605260416669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45975.605260416669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45975.605260416669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45975.605260416669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45975.605260416669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45975.605260416669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45975.605260416669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45975.605260416669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45975.605260416669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45975.605260416669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45975.605260416669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45975.605260416669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45975.605260416669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45975.605260416669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45975.605260416669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45975.605260416669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45975.605260416669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45975.605260416669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45975.605260416669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45975.605260416669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45975.605260416669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45975.605260416669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45975.605260416669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45975.605260416669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45975.605260416669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45975.605260416669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45975.605260416669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ref="G99:G132" ca="1" si="2">IFERROR(NOW()-F99,"-")</f>
        <v>45975.605260416669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45975.605260416669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45975.605260416669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45975.605260416669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45975.605260416669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45975.605260416669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45975.605260416669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45975.605260416669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45975.605260416669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45975.605260416669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45975.605260416669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45975.605260416669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45975.605260416669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45975.605260416669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45975.605260416669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45975.605260416669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45975.605260416669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45975.605260416669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45975.605260416669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45975.605260416669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45975.605260416669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45975.605260416669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45975.605260416669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45975.605260416669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45975.605260416669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45975.605260416669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45975.605260416669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45975.605260416669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45975.605260416669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45975.605260416669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45975.605260416669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45975.605260416669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45975.605260416669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45975.605260416669</v>
      </c>
      <c r="H132" s="143"/>
      <c r="I132" s="141" t="str">
        <f>IFERROR(VLOOKUP(D132,DB!A:F,6,0),"")</f>
        <v/>
      </c>
      <c r="J132" s="141" t="str">
        <f>IFERROR(VLOOKUP(D132,DB!A:G,7,0),"")</f>
        <v/>
      </c>
      <c r="K132" s="144"/>
      <c r="L132" s="145" t="str">
        <f>IFERROR(VLOOKUP(D132,DB!A:I,9,0),"")</f>
        <v/>
      </c>
    </row>
  </sheetData>
  <dataValidations count="2">
    <dataValidation allowBlank="1" showInputMessage="1" showErrorMessage="1" sqref="E1" xr:uid="{9E1BC488-8814-4F8A-8DBE-742B3278AB71}"/>
    <dataValidation type="list" allowBlank="1" showInputMessage="1" showErrorMessage="1" sqref="E3:E1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2025-11-14T11:33:12Z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